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Peuly\Desktop\"/>
    </mc:Choice>
  </mc:AlternateContent>
  <xr:revisionPtr revIDLastSave="0" documentId="13_ncr:1_{85BE527B-6AC1-45CF-8584-93852A87BC07}" xr6:coauthVersionLast="36" xr6:coauthVersionMax="36" xr10:uidLastSave="{00000000-0000-0000-0000-000000000000}"/>
  <bookViews>
    <workbookView xWindow="0" yWindow="0" windowWidth="18000" windowHeight="7640" xr2:uid="{00000000-000D-0000-FFFF-FFFF00000000}"/>
  </bookViews>
  <sheets>
    <sheet name="Project Information" sheetId="5" r:id="rId1"/>
    <sheet name="pctb" sheetId="4" r:id="rId2"/>
    <sheet name="Asset aquisitions planned" sheetId="7" r:id="rId3"/>
    <sheet name="dep'n" sheetId="1" r:id="rId4"/>
    <sheet name="financing options" sheetId="20" r:id="rId5"/>
    <sheet name="financing options pt 2" sheetId="8" r:id="rId6"/>
    <sheet name="financing options pt 3" sheetId="19" r:id="rId7"/>
    <sheet name="Journal entries" sheetId="21" r:id="rId8"/>
    <sheet name="partial balance sheets pt 2" sheetId="3" r:id="rId9"/>
    <sheet name="partial balance sheets pt 3" sheetId="17" r:id="rId10"/>
    <sheet name="ratios solutions" sheetId="12" r:id="rId11"/>
    <sheet name="depreciation formulas" sheetId="13" r:id="rId12"/>
    <sheet name="partial bal sheet formulas pt 2" sheetId="14" r:id="rId13"/>
    <sheet name="partial bal sheet formula pt 3" sheetId="18" r:id="rId14"/>
    <sheet name="ratios formulas" sheetId="15" r:id="rId15"/>
  </sheets>
  <definedNames>
    <definedName name="_xlnm.Print_Area" localSheetId="3">'dep''n'!$A$1:$I$38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4" i="13" l="1"/>
  <c r="D33" i="13"/>
  <c r="D32" i="13"/>
  <c r="D31" i="13"/>
  <c r="B30" i="13"/>
  <c r="B31" i="13" s="1"/>
  <c r="A30" i="13"/>
  <c r="B18" i="13"/>
  <c r="B19" i="13" s="1"/>
  <c r="A18" i="13"/>
  <c r="B7" i="13"/>
  <c r="B8" i="13" s="1"/>
  <c r="B9" i="13" s="1"/>
  <c r="B10" i="13" s="1"/>
  <c r="B6" i="13"/>
  <c r="F6" i="13" s="1"/>
  <c r="A6" i="13"/>
  <c r="C32" i="1"/>
  <c r="C33" i="1" s="1"/>
  <c r="B32" i="1"/>
  <c r="B33" i="1" s="1"/>
  <c r="B34" i="1" s="1"/>
  <c r="C31" i="1"/>
  <c r="D34" i="1"/>
  <c r="D33" i="1"/>
  <c r="D32" i="1"/>
  <c r="E32" i="1" s="1"/>
  <c r="F32" i="1" s="1"/>
  <c r="D31" i="1"/>
  <c r="E31" i="1" s="1"/>
  <c r="F31" i="1" s="1"/>
  <c r="G30" i="1"/>
  <c r="B31" i="1"/>
  <c r="B30" i="1"/>
  <c r="F18" i="1"/>
  <c r="B18" i="1"/>
  <c r="B19" i="1" s="1"/>
  <c r="B7" i="1"/>
  <c r="C7" i="1" s="1"/>
  <c r="B6" i="1"/>
  <c r="F6" i="1" s="1"/>
  <c r="C8" i="1" l="1"/>
  <c r="D7" i="1"/>
  <c r="E7" i="1" s="1"/>
  <c r="F7" i="1" s="1"/>
  <c r="C34" i="1"/>
  <c r="E33" i="1"/>
  <c r="F33" i="1" s="1"/>
  <c r="G33" i="1" s="1"/>
  <c r="B20" i="1"/>
  <c r="B21" i="1" s="1"/>
  <c r="B22" i="1" s="1"/>
  <c r="C19" i="1"/>
  <c r="E34" i="1"/>
  <c r="F34" i="1" s="1"/>
  <c r="C7" i="13"/>
  <c r="C8" i="13" s="1"/>
  <c r="B8" i="1"/>
  <c r="B9" i="1" s="1"/>
  <c r="B10" i="1" s="1"/>
  <c r="G31" i="1"/>
  <c r="G32" i="1"/>
  <c r="G34" i="1"/>
  <c r="G30" i="13"/>
  <c r="D37" i="13"/>
  <c r="B20" i="13"/>
  <c r="B21" i="13" s="1"/>
  <c r="B22" i="13" s="1"/>
  <c r="C19" i="13"/>
  <c r="C31" i="13"/>
  <c r="B32" i="13"/>
  <c r="B33" i="13" s="1"/>
  <c r="B34" i="13" s="1"/>
  <c r="C9" i="13"/>
  <c r="D8" i="13"/>
  <c r="F18" i="13"/>
  <c r="A1" i="19"/>
  <c r="C27" i="7"/>
  <c r="A1" i="12"/>
  <c r="A1" i="8"/>
  <c r="A6" i="1"/>
  <c r="A18" i="1"/>
  <c r="A30" i="1"/>
  <c r="C29" i="4"/>
  <c r="D29" i="4"/>
  <c r="D37" i="1"/>
  <c r="C20" i="1" l="1"/>
  <c r="D19" i="1"/>
  <c r="E19" i="1" s="1"/>
  <c r="F19" i="1" s="1"/>
  <c r="C9" i="1"/>
  <c r="D8" i="1"/>
  <c r="E8" i="1" s="1"/>
  <c r="F8" i="1" s="1"/>
  <c r="D7" i="13"/>
  <c r="E7" i="13" s="1"/>
  <c r="F7" i="13" s="1"/>
  <c r="C20" i="13"/>
  <c r="D19" i="13"/>
  <c r="E19" i="13" s="1"/>
  <c r="F19" i="13" s="1"/>
  <c r="C10" i="13"/>
  <c r="D10" i="13" s="1"/>
  <c r="D9" i="13"/>
  <c r="C32" i="13"/>
  <c r="E31" i="13"/>
  <c r="F31" i="13" s="1"/>
  <c r="G31" i="13" s="1"/>
  <c r="C10" i="1" l="1"/>
  <c r="D10" i="1" s="1"/>
  <c r="D9" i="1"/>
  <c r="E9" i="1" s="1"/>
  <c r="F9" i="1" s="1"/>
  <c r="C21" i="1"/>
  <c r="D20" i="1"/>
  <c r="E20" i="1" s="1"/>
  <c r="F20" i="1" s="1"/>
  <c r="E8" i="13"/>
  <c r="F8" i="13" s="1"/>
  <c r="C33" i="13"/>
  <c r="E32" i="13"/>
  <c r="F32" i="13" s="1"/>
  <c r="G32" i="13" s="1"/>
  <c r="C21" i="13"/>
  <c r="D20" i="13"/>
  <c r="E20" i="13" s="1"/>
  <c r="F20" i="13" s="1"/>
  <c r="C22" i="1" l="1"/>
  <c r="D22" i="1" s="1"/>
  <c r="D21" i="1"/>
  <c r="E21" i="1" s="1"/>
  <c r="F21" i="1" s="1"/>
  <c r="E9" i="13"/>
  <c r="E10" i="1"/>
  <c r="F10" i="1" s="1"/>
  <c r="C22" i="13"/>
  <c r="D22" i="13" s="1"/>
  <c r="D21" i="13"/>
  <c r="E21" i="13" s="1"/>
  <c r="F21" i="13" s="1"/>
  <c r="C34" i="13"/>
  <c r="E33" i="13"/>
  <c r="F33" i="13" s="1"/>
  <c r="F9" i="13" l="1"/>
  <c r="E10" i="13"/>
  <c r="F10" i="13" s="1"/>
  <c r="E22" i="1"/>
  <c r="F22" i="1" s="1"/>
  <c r="G33" i="13"/>
  <c r="E34" i="13"/>
  <c r="F34" i="13" s="1"/>
  <c r="G34" i="13" s="1"/>
  <c r="E22" i="13"/>
  <c r="F22" i="13" s="1"/>
</calcChain>
</file>

<file path=xl/sharedStrings.xml><?xml version="1.0" encoding="utf-8"?>
<sst xmlns="http://schemas.openxmlformats.org/spreadsheetml/2006/main" count="229" uniqueCount="130">
  <si>
    <t>Building Depreciation Schedule</t>
  </si>
  <si>
    <t>Depreciation for the Year</t>
  </si>
  <si>
    <t>Date</t>
  </si>
  <si>
    <t>Asset</t>
  </si>
  <si>
    <t>Cost</t>
  </si>
  <si>
    <t>Depreciation</t>
  </si>
  <si>
    <t>Expense</t>
  </si>
  <si>
    <t>Accumulated</t>
  </si>
  <si>
    <t>Book</t>
  </si>
  <si>
    <t>Value</t>
  </si>
  <si>
    <t>Office Equipment Depreciation Schedule</t>
  </si>
  <si>
    <t>Dep'ble</t>
  </si>
  <si>
    <t>basis</t>
  </si>
  <si>
    <t>Units of</t>
  </si>
  <si>
    <t>Production</t>
  </si>
  <si>
    <t>Term</t>
  </si>
  <si>
    <t>Total Equity</t>
  </si>
  <si>
    <t>Dividend rate</t>
  </si>
  <si>
    <t>market price</t>
  </si>
  <si>
    <t>Dividend period</t>
  </si>
  <si>
    <t>number of existing shares</t>
  </si>
  <si>
    <t>Cash</t>
  </si>
  <si>
    <t>Accounts Receivable</t>
  </si>
  <si>
    <t>Allowance for Uncollectible Accounts</t>
  </si>
  <si>
    <t>Supplies</t>
  </si>
  <si>
    <t xml:space="preserve">Inventory </t>
  </si>
  <si>
    <t>Prepaid Insurance</t>
  </si>
  <si>
    <t>Land</t>
  </si>
  <si>
    <t>Building</t>
  </si>
  <si>
    <t>Accumulated Depr – Building</t>
  </si>
  <si>
    <t>Accounts Payable</t>
  </si>
  <si>
    <t>Utilities Payable</t>
  </si>
  <si>
    <t>Wages Payable</t>
  </si>
  <si>
    <t>Long term Note Payable</t>
  </si>
  <si>
    <t>Mortgage Payable</t>
  </si>
  <si>
    <t>Retained Earnings</t>
  </si>
  <si>
    <t>Common Stock  ($1 par, 1,000,000,</t>
  </si>
  <si>
    <t xml:space="preserve">     and outstanding)</t>
  </si>
  <si>
    <t>debt</t>
  </si>
  <si>
    <t>equity</t>
  </si>
  <si>
    <t>Cash Received</t>
  </si>
  <si>
    <t>Annual Cash Required</t>
  </si>
  <si>
    <t>Useful life</t>
  </si>
  <si>
    <t>Salvage Value</t>
  </si>
  <si>
    <t>Depreciation Method</t>
  </si>
  <si>
    <t>Purchase Date</t>
  </si>
  <si>
    <t>N/A</t>
  </si>
  <si>
    <t>Straight line</t>
  </si>
  <si>
    <t>Office Equipment</t>
  </si>
  <si>
    <t>PLANNED ASSET ACQUISITIONS</t>
  </si>
  <si>
    <t>Financial Ratios and Calculations</t>
  </si>
  <si>
    <t>Ratios</t>
  </si>
  <si>
    <t>Current Ratio</t>
  </si>
  <si>
    <t>Debt to Asset Ratio</t>
  </si>
  <si>
    <t>Current Liabilities</t>
  </si>
  <si>
    <t>Current Assets</t>
  </si>
  <si>
    <t>Total Debt</t>
  </si>
  <si>
    <t>Total Assets</t>
  </si>
  <si>
    <t>Year 1</t>
  </si>
  <si>
    <t>Year 2</t>
  </si>
  <si>
    <t>Year 3</t>
  </si>
  <si>
    <t>Year 4</t>
  </si>
  <si>
    <t>Post Closing Trial Balance</t>
  </si>
  <si>
    <t>production</t>
  </si>
  <si>
    <t xml:space="preserve">Accumulated Depr – Office Equip </t>
  </si>
  <si>
    <t>Delivery Equipment</t>
  </si>
  <si>
    <t>Delivery Equipment Depreciation Schedule</t>
  </si>
  <si>
    <t xml:space="preserve">Depreciation </t>
  </si>
  <si>
    <t>per unit</t>
  </si>
  <si>
    <t>Computer Equipment</t>
  </si>
  <si>
    <t>Accumulated Depr - Computer Equip</t>
  </si>
  <si>
    <t>Return on Equity</t>
  </si>
  <si>
    <t>Net Income</t>
  </si>
  <si>
    <t>Return on Assets</t>
  </si>
  <si>
    <t>RECOMMENDED STEPS FOR COMPLETION</t>
  </si>
  <si>
    <t>Face rate</t>
  </si>
  <si>
    <t>Market rate</t>
  </si>
  <si>
    <t>number of new shares</t>
  </si>
  <si>
    <t>Periods</t>
  </si>
  <si>
    <t>Face amount</t>
  </si>
  <si>
    <t xml:space="preserve">Interest Payment  </t>
  </si>
  <si>
    <t>total shares at year end</t>
  </si>
  <si>
    <t>PIC year end</t>
  </si>
  <si>
    <t>PIC &gt; par year end</t>
  </si>
  <si>
    <t>Interest Payment periods</t>
  </si>
  <si>
    <t>Cash Received/Annual Cash Payment Requirement</t>
  </si>
  <si>
    <t>Short Term Note Payable</t>
  </si>
  <si>
    <t>You need to check your submission and make sure that the information is displayed properly - that numbers are displayed (not #####) when you submit your file.  If numbers do not display this will result in a deduction</t>
  </si>
  <si>
    <t>Submissions will NOT be accepted via email attachment. Submission to other than the correct links on Canvas will result in a 10% deduction.</t>
  </si>
  <si>
    <t>                      NO LATE SUBMISSIONS OF PART 3 WILL BE ACCEPTED.</t>
  </si>
  <si>
    <t>FigMint  Consulting and Sales Inc</t>
  </si>
  <si>
    <t>Bond price</t>
  </si>
  <si>
    <t>Discount</t>
  </si>
  <si>
    <t>Premium</t>
  </si>
  <si>
    <t>This project is a continuation of Projects 1 &amp; 2, FigMint Consulting and Sales Inc. A time machine has taken us 2 years into the future and you have been asked to make some recommendations to the company regarding financing for an upcoming major expansion. The company has been very successful but they will need a major inflow of cash to purchase the fixed assets they need for the expansion and hire additional employees. They believe they will need at least $2,000,000 and have asked for your recommendations as to how they should obtain the necessary funds. They have provided information about their available financing options and have asked you to evaluate them and provide some additional information. They have also asked for depreciation schedules for the new assets they plan to purchase. Finally they have asked for information about the cash inflows they can expect from each of the financing options and the expected annual cash outflow required for each financing option. They also request a calculation of several ratios under each of the financing alternatives. When you need information about Assets for any of the ratio calculations, remember that Assets = Liabilities + Equity. Also, assume the split between Current Assets and Long Term Assets is 35% current and 65% long term.</t>
  </si>
  <si>
    <t>DATE</t>
  </si>
  <si>
    <t>ACCOUNT</t>
  </si>
  <si>
    <t>DEBIT</t>
  </si>
  <si>
    <t>CREDIT</t>
  </si>
  <si>
    <t>Bond Journal Entries</t>
  </si>
  <si>
    <t>Stock Journal Entry</t>
  </si>
  <si>
    <t xml:space="preserve">  shares authorized, 400,000 issued </t>
  </si>
  <si>
    <t>Financing Options</t>
  </si>
  <si>
    <t>OPTION 1</t>
  </si>
  <si>
    <t>OPTION 2</t>
  </si>
  <si>
    <t>OPTION 3</t>
  </si>
  <si>
    <t>For example, if you do not complete and submit Part 1 of the project by the due date you will lose the points allocated to that part of the project.  If you complete that part of the project and submit it before the final part 3 due date, you will have  50% reduction in points when grading and the same scenario for part 2.  There is no late submission for part 3 of the project.</t>
  </si>
  <si>
    <t xml:space="preserve">Net Income Option 1 </t>
  </si>
  <si>
    <t xml:space="preserve">Net Income Option 2 </t>
  </si>
  <si>
    <t xml:space="preserve">Net Income Option 3 </t>
  </si>
  <si>
    <t>Reminder that the company’s fiscal year is January 1 - December 31.</t>
  </si>
  <si>
    <t xml:space="preserve">To complete the depreciation schedule, PRESUME that the actual miles driven for its useful life are as indicated below. </t>
  </si>
  <si>
    <t>Additional information related to the delivery equipment purchase is shown below:</t>
  </si>
  <si>
    <t>Total estimated mileage for the life of the vehicle</t>
  </si>
  <si>
    <t>Round depreciation expense per unit to the nearest penny and depreciation expense to the nearest dollar.</t>
  </si>
  <si>
    <t>Total</t>
  </si>
  <si>
    <t>The included post closing trial balance represents the year end information for December 31, 2022. (The company’s fiscal year is from January 1 - December 31). You have been asked to consider the company’s financing options and provide the company with additional information to help them as they decide which financing option to choose.   The information about the various financing opportunities available is provided in this project information. You are also provided information regarding the plant asset purchases the company plans with the cash inflows. The following is a suggested series of steps for completing the project:</t>
  </si>
  <si>
    <t>The company could issue $2,000,000 of long-term bonds, due in 7 years with a stated rate of interest, paid semiannually, of 6%.  The market rate for similar debt is 4%. The bond issues for 110.</t>
  </si>
  <si>
    <r>
      <t xml:space="preserve">The company could issue 300,000 additional shares of $1 par value common stock for $7.50 per share The company will begin paying a dividend to </t>
    </r>
    <r>
      <rPr>
        <b/>
        <sz val="12"/>
        <color indexed="8"/>
        <rFont val="Arial"/>
        <family val="2"/>
      </rPr>
      <t xml:space="preserve">ALL the common shareholders of $0.20 per share and this will continue into the future. </t>
    </r>
  </si>
  <si>
    <t>OR</t>
  </si>
  <si>
    <t>Complete the worksheet for the various financing options using the information provided and providing all the detailed information requested that is used in the calculations for the various financing options.  You will do the bond financing options first and submit them as part of part 2 of the project. Part 2 of the project also requires completing the bond journal entries tab.  You will do the equity financing option second and submit that as part of part 3 of the project.  Part 3 also requires completing the stock journal entry.    In an effort to make what you need to submit clearer, on the financing options tabs we have highlighted the cells that need to have information input into them</t>
  </si>
  <si>
    <t>Copy the Depreciation calculations from the Depreciation tab to the Depreciation formulas tab. Highlight the entire area  and press the "ctrl" key and the "~" key.  This will cause the formulas used to display instead of the numbers.  Save your file with the formulas displayed. This is part of part 1 of the project.</t>
  </si>
  <si>
    <t xml:space="preserve">Complete the 3 “partial classified balance sheets”. These should include ONLY the Liabilities and Equities sections of the classified balance sheet.  These  must have all proper formatting but do NOT need to have headings.  You will do the bond financing options partial balance sheets and submit them as part of part 2 of the project and do the equity financing option partial balance sheet next and submit it as part of part 3 of the project.  Be sure you include the wording regarding par value and  shares authorized, issued and outstanding on all of your partial balance sheets for Common Stock.  See examples from class. </t>
  </si>
  <si>
    <t xml:space="preserve">Copy  the Partial Balance Sheets from the  Partial Balance Sheets tab to the Partial Balance Sheets formulas tab. Highlight the entire areas respectively and press the "ctrl" key and the "~" key.  This will cause the formulas used to display instead of the numbers.  Save your file with the formulas displayed. This will be done for part 2 of the project and then again for part 3 after you complete the equity financing options.  </t>
  </si>
  <si>
    <t xml:space="preserve">Copy  the Ratios from the Ratios tab to the Ratios formulas tab. Highlight the entire area and press the "ctrl" key and the "~" key.  This will cause the formulas used to display instead of the numbers.  Save your file with the formulas displayed. </t>
  </si>
  <si>
    <t xml:space="preserve"> Complete the attached Depreciation Schedules for each of the planned asset purchases using the provided information regarding cost, useful life, and selected method.  You should do only the first 4 years for the building and do the complete useful life depreciation schedules for all of the other assets. This is part of part 1 of the project.</t>
  </si>
  <si>
    <t>Complete the Ratio Calculation worksheet .  You are computing the ratios listed for each of the 3 financing considerations listed. You should show your work for potential full credit.  Remember Assets = Liabilities + Equity. Also Current Assets is 35% of total assets.  The projected Net Incomes for the year for the 3 alternatives are shown in the next columns</t>
  </si>
  <si>
    <t>Each student must submit an ORIGINALEXCEL file (no Numbers, Google docs, Microsoft Online, etc.)to the appropriate project 3 assignment links in Canvas.  While students are encouraged to work together, each student must process and format his/her own excel file.  Duplicate submissions (format, not numbers) will result in the students receiving a 0 for the assignment. Just changing the font size or orientation/placement is not really an "original effort".</t>
  </si>
  <si>
    <t>The company could issue $2,500,000 of long-term bonds, due in 8 years with a stated rate of interest, paid semiannually, of 4%.  The market rate for similar debt is 6%.  The bond issues for 85.</t>
  </si>
  <si>
    <r>
      <t xml:space="preserve"> </t>
    </r>
    <r>
      <rPr>
        <b/>
        <sz val="10"/>
        <color theme="1"/>
        <rFont val="Arial"/>
        <family val="2"/>
      </rPr>
      <t xml:space="preserve">PART 2 </t>
    </r>
    <r>
      <rPr>
        <sz val="10"/>
        <color theme="1"/>
        <rFont val="Arial"/>
        <family val="2"/>
      </rPr>
      <t xml:space="preserve">You must submit your total excel file with completed Bonds portion of the financining options tab, the bonds journal entries, the Bonds portion of the partial balance sheets completed.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</si>
</sst>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quot;$&quot;#,##0"/>
    <numFmt numFmtId="168" formatCode="m/d/yy;@"/>
    <numFmt numFmtId="169" formatCode="0.00000"/>
  </numFmts>
  <fonts count="25">
    <font>
      <sz val="11"/>
      <color theme="1"/>
      <name val="Calibri"/>
      <family val="2"/>
      <scheme val="minor"/>
    </font>
    <font>
      <sz val="12"/>
      <name val="Arial"/>
      <family val="2"/>
    </font>
    <font>
      <b/>
      <sz val="12"/>
      <name val="Times New Roman"/>
      <family val="1"/>
    </font>
    <font>
      <b/>
      <sz val="16"/>
      <name val="Times New Roman"/>
      <family val="1"/>
    </font>
    <font>
      <b/>
      <sz val="12"/>
      <color indexed="8"/>
      <name val="Arial"/>
      <family val="2"/>
    </font>
    <font>
      <sz val="10"/>
      <name val="Arial"/>
      <family val="2"/>
    </font>
    <font>
      <sz val="10"/>
      <name val="Geneva"/>
    </font>
    <font>
      <sz val="11"/>
      <color theme="1"/>
      <name val="Calibri"/>
      <family val="2"/>
      <scheme val="minor"/>
    </font>
    <font>
      <b/>
      <sz val="11"/>
      <color theme="1"/>
      <name val="Calibri"/>
      <family val="2"/>
      <scheme val="minor"/>
    </font>
    <font>
      <b/>
      <sz val="12"/>
      <color theme="1"/>
      <name val="Arial"/>
      <family val="2"/>
    </font>
    <font>
      <sz val="12"/>
      <color theme="1"/>
      <name val="Times New Roman"/>
      <family val="1"/>
    </font>
    <font>
      <b/>
      <sz val="10"/>
      <color theme="1"/>
      <name val="Arial"/>
      <family val="2"/>
    </font>
    <font>
      <sz val="12"/>
      <color theme="1"/>
      <name val="Arial"/>
      <family val="2"/>
    </font>
    <font>
      <sz val="10"/>
      <color theme="1"/>
      <name val="Arial"/>
      <family val="2"/>
    </font>
    <font>
      <sz val="12"/>
      <color rgb="FF000000"/>
      <name val="Arial"/>
      <family val="2"/>
    </font>
    <font>
      <b/>
      <sz val="12"/>
      <color theme="1"/>
      <name val="Times New Roman"/>
      <family val="1"/>
    </font>
    <font>
      <sz val="14"/>
      <color theme="1"/>
      <name val="Calibri"/>
      <family val="2"/>
      <scheme val="minor"/>
    </font>
    <font>
      <sz val="10"/>
      <color theme="1"/>
      <name val="Calibri"/>
      <family val="2"/>
      <scheme val="minor"/>
    </font>
    <font>
      <b/>
      <sz val="10"/>
      <color rgb="FFFF0000"/>
      <name val="Arial"/>
      <family val="2"/>
    </font>
    <font>
      <sz val="12"/>
      <color theme="5" tint="-0.249977111117893"/>
      <name val="Arial"/>
      <family val="2"/>
    </font>
    <font>
      <b/>
      <sz val="16"/>
      <color theme="1"/>
      <name val="Times New Roman"/>
      <family val="1"/>
    </font>
    <font>
      <b/>
      <sz val="20"/>
      <color theme="1"/>
      <name val="Times New Roman"/>
      <family val="1"/>
    </font>
    <font>
      <b/>
      <sz val="16"/>
      <color rgb="FF000000"/>
      <name val="Times New Roman"/>
      <family val="1"/>
    </font>
    <font>
      <sz val="16"/>
      <color theme="1"/>
      <name val="Times New Roman"/>
      <family val="1"/>
    </font>
    <font>
      <b/>
      <sz val="18"/>
      <color theme="1"/>
      <name val="Times New Roman"/>
      <family val="1"/>
    </font>
  </fonts>
  <fills count="6">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1"/>
        <bgColor indexed="64"/>
      </patternFill>
    </fill>
  </fills>
  <borders count="1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20">
    <xf numFmtId="0" fontId="0" fillId="0" borderId="0" xfId="0"/>
    <xf numFmtId="0" fontId="0" fillId="0" borderId="0" xfId="0" applyAlignment="1">
      <alignment vertical="center"/>
    </xf>
    <xf numFmtId="0" fontId="9" fillId="0" borderId="0" xfId="0" applyFont="1" applyBorder="1" applyAlignment="1">
      <alignment horizontal="center" vertical="center" wrapText="1"/>
    </xf>
    <xf numFmtId="0" fontId="0" fillId="0" borderId="0" xfId="0"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11" fillId="0" borderId="0" xfId="0" applyFont="1" applyBorder="1" applyAlignment="1">
      <alignment vertical="center" wrapText="1"/>
    </xf>
    <xf numFmtId="164" fontId="9" fillId="0" borderId="0" xfId="1" applyNumberFormat="1" applyFont="1" applyBorder="1" applyAlignment="1">
      <alignment vertical="center" wrapText="1"/>
    </xf>
    <xf numFmtId="0" fontId="0" fillId="0" borderId="0" xfId="0" quotePrefix="1"/>
    <xf numFmtId="2" fontId="0" fillId="0" borderId="0" xfId="0" applyNumberFormat="1"/>
    <xf numFmtId="0" fontId="12" fillId="0" borderId="0" xfId="0" applyFont="1" applyAlignment="1">
      <alignment vertical="top" wrapText="1"/>
    </xf>
    <xf numFmtId="165" fontId="12" fillId="0" borderId="0" xfId="2" applyNumberFormat="1" applyFont="1" applyAlignment="1">
      <alignment horizontal="right" vertical="top" wrapText="1"/>
    </xf>
    <xf numFmtId="164" fontId="12" fillId="0" borderId="0" xfId="1" applyNumberFormat="1" applyFont="1" applyAlignment="1">
      <alignment horizontal="right" vertical="top" wrapText="1"/>
    </xf>
    <xf numFmtId="164" fontId="7" fillId="0" borderId="0" xfId="1" applyNumberFormat="1" applyFont="1"/>
    <xf numFmtId="164" fontId="7" fillId="0" borderId="1" xfId="1" applyNumberFormat="1" applyFont="1" applyBorder="1"/>
    <xf numFmtId="164" fontId="12" fillId="0" borderId="1" xfId="1" applyNumberFormat="1" applyFont="1" applyBorder="1" applyAlignment="1">
      <alignment horizontal="right" vertical="top" wrapText="1"/>
    </xf>
    <xf numFmtId="165" fontId="0" fillId="0" borderId="0" xfId="0" applyNumberFormat="1"/>
    <xf numFmtId="164" fontId="0" fillId="0" borderId="0" xfId="0" applyNumberFormat="1"/>
    <xf numFmtId="43" fontId="0" fillId="0" borderId="0" xfId="0" applyNumberFormat="1"/>
    <xf numFmtId="164" fontId="9" fillId="0" borderId="0" xfId="1" applyNumberFormat="1" applyFont="1" applyBorder="1" applyAlignment="1">
      <alignment horizontal="right" vertical="center" wrapText="1"/>
    </xf>
    <xf numFmtId="0" fontId="9" fillId="0" borderId="0" xfId="0" quotePrefix="1" applyFont="1" applyBorder="1" applyAlignment="1">
      <alignment horizontal="right" vertical="center" wrapText="1"/>
    </xf>
    <xf numFmtId="0" fontId="13" fillId="0" borderId="0" xfId="0" applyFont="1" applyAlignment="1">
      <alignment horizontal="center" wrapText="1"/>
    </xf>
    <xf numFmtId="0" fontId="13" fillId="0" borderId="0" xfId="0" applyFont="1" applyAlignment="1">
      <alignment wrapText="1"/>
    </xf>
    <xf numFmtId="0" fontId="13" fillId="0" borderId="0" xfId="0" applyFont="1" applyAlignment="1">
      <alignment horizontal="left" wrapText="1"/>
    </xf>
    <xf numFmtId="0" fontId="13" fillId="0" borderId="0" xfId="0" applyFont="1"/>
    <xf numFmtId="0" fontId="12" fillId="0" borderId="0" xfId="0" applyFont="1"/>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vertical="top" wrapText="1"/>
    </xf>
    <xf numFmtId="3" fontId="12" fillId="0" borderId="5" xfId="0" applyNumberFormat="1" applyFont="1" applyBorder="1" applyAlignment="1">
      <alignment vertical="top" wrapText="1"/>
    </xf>
    <xf numFmtId="0" fontId="12" fillId="0" borderId="5" xfId="0" applyFont="1" applyBorder="1" applyAlignment="1">
      <alignment horizontal="center" vertical="top" wrapText="1"/>
    </xf>
    <xf numFmtId="0" fontId="12" fillId="0" borderId="5" xfId="0" applyFont="1" applyBorder="1" applyAlignment="1">
      <alignment horizontal="right" vertical="top" wrapText="1"/>
    </xf>
    <xf numFmtId="15" fontId="12" fillId="0" borderId="5" xfId="0" applyNumberFormat="1" applyFont="1" applyBorder="1" applyAlignment="1">
      <alignment vertical="top" wrapText="1"/>
    </xf>
    <xf numFmtId="3" fontId="12" fillId="0" borderId="5" xfId="0" applyNumberFormat="1" applyFont="1" applyBorder="1" applyAlignment="1">
      <alignment horizontal="right" vertical="top" wrapText="1"/>
    </xf>
    <xf numFmtId="0" fontId="12" fillId="0" borderId="0" xfId="0" applyFont="1" applyAlignment="1">
      <alignment horizontal="left"/>
    </xf>
    <xf numFmtId="0" fontId="12" fillId="0" borderId="0" xfId="0" applyFont="1" applyAlignment="1">
      <alignment horizontal="left" indent="10"/>
    </xf>
    <xf numFmtId="0" fontId="14" fillId="0" borderId="0" xfId="0" applyFont="1"/>
    <xf numFmtId="0" fontId="12" fillId="0" borderId="0" xfId="0" applyFont="1" applyAlignment="1">
      <alignment vertical="top"/>
    </xf>
    <xf numFmtId="166" fontId="12" fillId="0" borderId="0" xfId="0" applyNumberFormat="1" applyFont="1"/>
    <xf numFmtId="0" fontId="12" fillId="0" borderId="4" xfId="0" applyFont="1" applyBorder="1" applyAlignment="1">
      <alignment wrapText="1"/>
    </xf>
    <xf numFmtId="0" fontId="12" fillId="0" borderId="0" xfId="0" applyFont="1" applyAlignment="1">
      <alignment horizontal="center"/>
    </xf>
    <xf numFmtId="0" fontId="8" fillId="0" borderId="0" xfId="0" applyFont="1"/>
    <xf numFmtId="0" fontId="0" fillId="0" borderId="0" xfId="0" applyBorder="1"/>
    <xf numFmtId="164" fontId="7" fillId="0" borderId="0" xfId="1" applyNumberFormat="1" applyFont="1"/>
    <xf numFmtId="164" fontId="7" fillId="0" borderId="0" xfId="1" applyNumberFormat="1" applyFont="1" applyBorder="1"/>
    <xf numFmtId="0" fontId="9" fillId="0" borderId="0" xfId="0" applyFont="1" applyBorder="1" applyAlignment="1">
      <alignment vertical="center"/>
    </xf>
    <xf numFmtId="0" fontId="12" fillId="0" borderId="0" xfId="0" applyFont="1" applyAlignment="1">
      <alignment horizontal="left" vertical="top" wrapText="1"/>
    </xf>
    <xf numFmtId="0" fontId="12" fillId="0" borderId="0" xfId="0" applyFont="1" applyAlignment="1">
      <alignment horizontal="center"/>
    </xf>
    <xf numFmtId="164" fontId="12" fillId="0" borderId="0" xfId="1" applyNumberFormat="1" applyFont="1"/>
    <xf numFmtId="164" fontId="12" fillId="0" borderId="0" xfId="1" applyNumberFormat="1" applyFont="1" applyAlignment="1">
      <alignment horizontal="left" vertical="top" wrapText="1"/>
    </xf>
    <xf numFmtId="165" fontId="12" fillId="0" borderId="6" xfId="2" applyNumberFormat="1" applyFont="1" applyBorder="1"/>
    <xf numFmtId="3" fontId="12" fillId="0" borderId="0" xfId="0" applyNumberFormat="1" applyFont="1"/>
    <xf numFmtId="44" fontId="0" fillId="0" borderId="0" xfId="0" applyNumberFormat="1"/>
    <xf numFmtId="164" fontId="12" fillId="0" borderId="0" xfId="0" applyNumberFormat="1" applyFont="1"/>
    <xf numFmtId="164" fontId="9" fillId="0" borderId="0" xfId="1" applyNumberFormat="1" applyFont="1" applyBorder="1" applyAlignment="1">
      <alignment horizontal="center" vertical="center" wrapText="1"/>
    </xf>
    <xf numFmtId="164" fontId="9" fillId="0" borderId="0" xfId="1" quotePrefix="1" applyNumberFormat="1" applyFont="1" applyBorder="1" applyAlignment="1">
      <alignment horizontal="center" vertical="center" wrapText="1"/>
    </xf>
    <xf numFmtId="164" fontId="9" fillId="0" borderId="0" xfId="0" applyNumberFormat="1" applyFont="1" applyBorder="1" applyAlignment="1">
      <alignment vertical="center" wrapText="1"/>
    </xf>
    <xf numFmtId="0" fontId="15" fillId="0" borderId="0" xfId="0" applyFont="1" applyBorder="1" applyAlignment="1">
      <alignment vertical="center" wrapText="1"/>
    </xf>
    <xf numFmtId="3" fontId="0" fillId="0" borderId="0" xfId="0" applyNumberFormat="1"/>
    <xf numFmtId="0" fontId="12" fillId="0" borderId="0" xfId="0" applyFont="1" applyAlignment="1">
      <alignment vertical="center"/>
    </xf>
    <xf numFmtId="0" fontId="12" fillId="0" borderId="0" xfId="0" applyFont="1" applyBorder="1" applyAlignment="1">
      <alignment vertical="center"/>
    </xf>
    <xf numFmtId="0" fontId="9" fillId="0" borderId="7" xfId="0" applyFont="1" applyBorder="1" applyAlignment="1">
      <alignment vertical="center" wrapText="1"/>
    </xf>
    <xf numFmtId="3" fontId="9" fillId="0" borderId="7" xfId="0" applyNumberFormat="1" applyFont="1" applyBorder="1" applyAlignment="1">
      <alignment vertical="center" wrapText="1"/>
    </xf>
    <xf numFmtId="0" fontId="0" fillId="0" borderId="7" xfId="0" applyBorder="1" applyAlignment="1">
      <alignment vertical="center"/>
    </xf>
    <xf numFmtId="0" fontId="9" fillId="0" borderId="7" xfId="0" applyFont="1" applyBorder="1" applyAlignment="1">
      <alignment horizontal="center" vertical="center" wrapText="1"/>
    </xf>
    <xf numFmtId="14" fontId="9" fillId="0" borderId="7" xfId="0" applyNumberFormat="1" applyFont="1" applyBorder="1" applyAlignment="1">
      <alignment vertical="center" wrapText="1"/>
    </xf>
    <xf numFmtId="164" fontId="9" fillId="0" borderId="7" xfId="1"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0" fontId="12" fillId="0" borderId="7" xfId="0" applyFont="1" applyBorder="1" applyAlignment="1">
      <alignment vertical="center"/>
    </xf>
    <xf numFmtId="3" fontId="9" fillId="0" borderId="7" xfId="0" applyNumberFormat="1" applyFont="1" applyBorder="1" applyAlignment="1">
      <alignment vertical="center"/>
    </xf>
    <xf numFmtId="164" fontId="9" fillId="0" borderId="7" xfId="0" applyNumberFormat="1" applyFont="1" applyBorder="1" applyAlignment="1">
      <alignment vertical="center" wrapText="1"/>
    </xf>
    <xf numFmtId="164" fontId="9" fillId="0" borderId="7" xfId="1" applyNumberFormat="1" applyFont="1" applyBorder="1" applyAlignment="1">
      <alignment vertical="center" wrapText="1"/>
    </xf>
    <xf numFmtId="37" fontId="9" fillId="0" borderId="7" xfId="1" applyNumberFormat="1" applyFont="1" applyBorder="1" applyAlignment="1">
      <alignment vertical="center" wrapText="1"/>
    </xf>
    <xf numFmtId="43" fontId="9" fillId="0" borderId="7" xfId="1" applyNumberFormat="1" applyFont="1" applyBorder="1" applyAlignment="1">
      <alignment vertical="center" wrapText="1"/>
    </xf>
    <xf numFmtId="0" fontId="16" fillId="0" borderId="8" xfId="0" applyFont="1" applyBorder="1" applyAlignment="1">
      <alignment vertical="center"/>
    </xf>
    <xf numFmtId="0" fontId="12" fillId="0" borderId="9" xfId="0" applyFont="1" applyBorder="1" applyAlignment="1">
      <alignment horizontal="center"/>
    </xf>
    <xf numFmtId="0" fontId="13" fillId="0" borderId="0" xfId="0" applyFont="1" applyAlignment="1">
      <alignment vertical="center" wrapText="1"/>
    </xf>
    <xf numFmtId="0" fontId="13" fillId="0" borderId="0" xfId="0" applyFont="1" applyAlignment="1">
      <alignment horizontal="left" vertical="center" wrapText="1"/>
    </xf>
    <xf numFmtId="0" fontId="0" fillId="0" borderId="0" xfId="0" applyAlignment="1">
      <alignment horizontal="left" vertical="center"/>
    </xf>
    <xf numFmtId="0" fontId="2" fillId="0" borderId="0" xfId="0" applyFont="1" applyAlignment="1">
      <alignment vertical="center" wrapText="1"/>
    </xf>
    <xf numFmtId="2" fontId="9" fillId="0" borderId="0" xfId="0" applyNumberFormat="1" applyFont="1" applyBorder="1" applyAlignment="1">
      <alignment vertical="center" wrapText="1"/>
    </xf>
    <xf numFmtId="164" fontId="9" fillId="0" borderId="0" xfId="1" applyNumberFormat="1" applyFont="1" applyBorder="1" applyAlignment="1">
      <alignment horizontal="center" vertical="center" wrapText="1"/>
    </xf>
    <xf numFmtId="14" fontId="9" fillId="0" borderId="0" xfId="0" applyNumberFormat="1" applyFont="1" applyBorder="1" applyAlignment="1">
      <alignmen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14" fontId="9" fillId="0" borderId="7" xfId="0" applyNumberFormat="1" applyFont="1" applyBorder="1" applyAlignment="1">
      <alignment horizontal="right" vertical="center" wrapText="1"/>
    </xf>
    <xf numFmtId="0" fontId="11" fillId="0" borderId="0" xfId="0" applyFont="1" applyAlignment="1">
      <alignment horizontal="left" vertical="center" wrapText="1"/>
    </xf>
    <xf numFmtId="49" fontId="5" fillId="0" borderId="0" xfId="0" applyNumberFormat="1" applyFont="1" applyAlignment="1">
      <alignment horizontal="left" vertical="center" wrapText="1"/>
    </xf>
    <xf numFmtId="0" fontId="12" fillId="0" borderId="0" xfId="0" applyFont="1" applyAlignment="1">
      <alignment horizontal="center" vertical="center"/>
    </xf>
    <xf numFmtId="0" fontId="13" fillId="0" borderId="0" xfId="0" applyFont="1" applyBorder="1" applyAlignment="1">
      <alignment wrapText="1"/>
    </xf>
    <xf numFmtId="0" fontId="17" fillId="0" borderId="0" xfId="0" applyFont="1" applyBorder="1"/>
    <xf numFmtId="0" fontId="13" fillId="0" borderId="0" xfId="0" applyFont="1" applyBorder="1" applyAlignment="1">
      <alignment vertical="top" wrapText="1"/>
    </xf>
    <xf numFmtId="0" fontId="5" fillId="0" borderId="0" xfId="0" applyFont="1" applyAlignment="1">
      <alignment horizontal="left" vertical="center" wrapText="1"/>
    </xf>
    <xf numFmtId="0" fontId="17" fillId="0" borderId="0" xfId="0" applyFont="1"/>
    <xf numFmtId="0" fontId="17" fillId="0" borderId="0" xfId="0" applyFont="1" applyAlignment="1">
      <alignment vertical="center"/>
    </xf>
    <xf numFmtId="0" fontId="18" fillId="0" borderId="0" xfId="0" applyFont="1" applyAlignment="1">
      <alignment horizontal="left" vertical="center" wrapText="1"/>
    </xf>
    <xf numFmtId="43" fontId="9" fillId="0" borderId="0" xfId="1" applyNumberFormat="1" applyFont="1" applyBorder="1" applyAlignment="1">
      <alignment vertical="center" wrapText="1"/>
    </xf>
    <xf numFmtId="14" fontId="9" fillId="0" borderId="10" xfId="0" applyNumberFormat="1" applyFont="1" applyBorder="1" applyAlignment="1">
      <alignment horizontal="right" vertical="center" wrapText="1"/>
    </xf>
    <xf numFmtId="164" fontId="9" fillId="0" borderId="10" xfId="1" applyNumberFormat="1" applyFont="1" applyBorder="1" applyAlignment="1">
      <alignment horizontal="center" vertical="center" wrapText="1"/>
    </xf>
    <xf numFmtId="43" fontId="9" fillId="0" borderId="10" xfId="1" applyNumberFormat="1" applyFont="1" applyBorder="1" applyAlignment="1">
      <alignment vertical="center" wrapText="1"/>
    </xf>
    <xf numFmtId="164" fontId="9" fillId="0" borderId="10" xfId="1" applyNumberFormat="1" applyFont="1" applyBorder="1" applyAlignment="1">
      <alignment horizontal="right" vertical="center" wrapText="1"/>
    </xf>
    <xf numFmtId="164" fontId="9" fillId="0" borderId="10" xfId="1" applyNumberFormat="1" applyFont="1" applyBorder="1" applyAlignment="1">
      <alignment vertical="center" wrapText="1"/>
    </xf>
    <xf numFmtId="0" fontId="9" fillId="0" borderId="10" xfId="0" applyFont="1" applyBorder="1" applyAlignment="1">
      <alignment vertical="center" wrapText="1"/>
    </xf>
    <xf numFmtId="0" fontId="0" fillId="0" borderId="10" xfId="0" applyBorder="1" applyAlignment="1">
      <alignment vertical="center"/>
    </xf>
    <xf numFmtId="0" fontId="12" fillId="0" borderId="0" xfId="0" applyFont="1" applyAlignment="1">
      <alignment horizontal="left" vertical="top" wrapText="1"/>
    </xf>
    <xf numFmtId="0" fontId="0" fillId="0" borderId="11" xfId="0" applyBorder="1" applyAlignment="1">
      <alignment vertical="center"/>
    </xf>
    <xf numFmtId="0" fontId="19" fillId="0" borderId="0" xfId="0" applyFont="1" applyAlignment="1">
      <alignment vertical="center" wrapText="1"/>
    </xf>
    <xf numFmtId="0" fontId="13" fillId="2"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5" fillId="4" borderId="0" xfId="0" applyFont="1" applyFill="1" applyAlignment="1">
      <alignment horizontal="left" vertical="center" wrapText="1"/>
    </xf>
    <xf numFmtId="0" fontId="12" fillId="0" borderId="0" xfId="0" applyFont="1" applyFill="1" applyAlignment="1">
      <alignment horizontal="left" vertical="top"/>
    </xf>
    <xf numFmtId="0" fontId="0" fillId="0" borderId="0" xfId="0" applyAlignment="1">
      <alignment vertical="center" wrapText="1"/>
    </xf>
    <xf numFmtId="0" fontId="9" fillId="0" borderId="0" xfId="0" applyFont="1" applyFill="1" applyAlignment="1">
      <alignment horizontal="left" vertical="center" wrapText="1"/>
    </xf>
    <xf numFmtId="0" fontId="0" fillId="0" borderId="0" xfId="0" applyNumberFormat="1"/>
    <xf numFmtId="168" fontId="6" fillId="0" borderId="7" xfId="0" applyNumberFormat="1" applyFont="1" applyBorder="1" applyAlignment="1">
      <alignment horizontal="center" vertical="center"/>
    </xf>
    <xf numFmtId="164" fontId="6" fillId="0" borderId="7" xfId="1"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7" xfId="0" applyNumberFormat="1" applyFont="1" applyBorder="1"/>
    <xf numFmtId="0" fontId="0" fillId="0" borderId="7" xfId="0" applyNumberFormat="1" applyBorder="1"/>
    <xf numFmtId="0" fontId="0" fillId="0" borderId="0" xfId="0" applyNumberFormat="1" applyBorder="1"/>
    <xf numFmtId="168" fontId="0" fillId="0" borderId="0" xfId="0" applyNumberFormat="1"/>
    <xf numFmtId="0" fontId="20" fillId="0" borderId="0" xfId="0" applyFont="1"/>
    <xf numFmtId="0" fontId="6" fillId="0" borderId="7" xfId="0" applyNumberFormat="1" applyFont="1" applyBorder="1" applyAlignment="1">
      <alignment horizontal="left" vertical="center"/>
    </xf>
    <xf numFmtId="0" fontId="6" fillId="0" borderId="7" xfId="0" applyFont="1" applyBorder="1" applyAlignment="1">
      <alignment horizontal="left" vertical="center"/>
    </xf>
    <xf numFmtId="0" fontId="0" fillId="0" borderId="7" xfId="0" applyNumberFormat="1" applyBorder="1" applyAlignment="1">
      <alignment horizontal="left" vertical="center"/>
    </xf>
    <xf numFmtId="0" fontId="6" fillId="0" borderId="7" xfId="0" applyNumberFormat="1" applyFont="1" applyFill="1" applyBorder="1" applyAlignment="1">
      <alignment horizontal="left" vertical="center"/>
    </xf>
    <xf numFmtId="0" fontId="0" fillId="0" borderId="0" xfId="0" applyNumberFormat="1" applyBorder="1" applyAlignment="1">
      <alignment horizontal="left" vertical="center"/>
    </xf>
    <xf numFmtId="0" fontId="0" fillId="0" borderId="0" xfId="0" applyNumberFormat="1" applyAlignment="1">
      <alignment horizontal="left" vertical="center"/>
    </xf>
    <xf numFmtId="0" fontId="6" fillId="0" borderId="7" xfId="0" applyNumberFormat="1" applyFont="1" applyBorder="1" applyAlignment="1">
      <alignment horizontal="left" vertical="center" indent="1"/>
    </xf>
    <xf numFmtId="0" fontId="0" fillId="0" borderId="7" xfId="0" applyNumberFormat="1" applyBorder="1" applyAlignment="1">
      <alignment horizontal="left" vertical="center" indent="1"/>
    </xf>
    <xf numFmtId="0" fontId="3" fillId="0" borderId="7" xfId="0" applyNumberFormat="1" applyFont="1" applyBorder="1"/>
    <xf numFmtId="0" fontId="6" fillId="0" borderId="7" xfId="1" applyNumberFormat="1" applyFont="1" applyBorder="1" applyAlignment="1">
      <alignment horizontal="right" vertical="center"/>
    </xf>
    <xf numFmtId="1" fontId="6" fillId="0" borderId="7" xfId="1" applyNumberFormat="1" applyFont="1" applyBorder="1" applyAlignment="1">
      <alignment horizontal="right" vertical="center"/>
    </xf>
    <xf numFmtId="6" fontId="6" fillId="0" borderId="7" xfId="1" applyNumberFormat="1" applyFont="1" applyBorder="1" applyAlignment="1">
      <alignment horizontal="right"/>
    </xf>
    <xf numFmtId="0" fontId="6" fillId="0" borderId="7" xfId="1" applyNumberFormat="1" applyFont="1" applyBorder="1" applyAlignment="1">
      <alignment horizontal="right"/>
    </xf>
    <xf numFmtId="0" fontId="0" fillId="0" borderId="7" xfId="0" applyNumberFormat="1" applyBorder="1" applyAlignment="1">
      <alignment horizontal="right"/>
    </xf>
    <xf numFmtId="0" fontId="6" fillId="0" borderId="7" xfId="0" applyNumberFormat="1" applyFont="1" applyBorder="1" applyAlignment="1">
      <alignment horizontal="right"/>
    </xf>
    <xf numFmtId="0" fontId="0" fillId="0" borderId="0" xfId="0" applyNumberFormat="1" applyBorder="1" applyAlignment="1">
      <alignment horizontal="right"/>
    </xf>
    <xf numFmtId="0" fontId="0" fillId="0" borderId="0" xfId="0" applyNumberFormat="1" applyAlignment="1">
      <alignment horizontal="right"/>
    </xf>
    <xf numFmtId="0" fontId="0" fillId="0" borderId="0" xfId="0" applyAlignment="1">
      <alignment horizontal="right"/>
    </xf>
    <xf numFmtId="3" fontId="6" fillId="0" borderId="7" xfId="1" applyNumberFormat="1" applyFont="1" applyBorder="1" applyAlignment="1">
      <alignment horizontal="right" vertical="center"/>
    </xf>
    <xf numFmtId="164" fontId="6" fillId="0" borderId="7" xfId="1" applyNumberFormat="1" applyFont="1" applyBorder="1" applyAlignment="1">
      <alignment horizontal="right"/>
    </xf>
    <xf numFmtId="1" fontId="0" fillId="0" borderId="7" xfId="0" applyNumberFormat="1" applyBorder="1" applyAlignment="1">
      <alignment horizontal="right"/>
    </xf>
    <xf numFmtId="1" fontId="6" fillId="0" borderId="7" xfId="1" applyNumberFormat="1" applyFont="1" applyBorder="1" applyAlignment="1">
      <alignment horizontal="right"/>
    </xf>
    <xf numFmtId="0" fontId="6" fillId="0" borderId="7" xfId="1" applyNumberFormat="1" applyFont="1" applyFill="1" applyBorder="1" applyAlignment="1">
      <alignment horizontal="right" vertical="center"/>
    </xf>
    <xf numFmtId="0" fontId="0" fillId="0" borderId="0" xfId="0" applyFill="1"/>
    <xf numFmtId="0" fontId="10" fillId="0" borderId="0" xfId="0" applyFont="1"/>
    <xf numFmtId="0" fontId="21" fillId="0" borderId="0" xfId="0" applyFont="1"/>
    <xf numFmtId="0" fontId="9" fillId="0" borderId="0" xfId="0" applyFont="1" applyFill="1" applyAlignment="1">
      <alignment vertical="top"/>
    </xf>
    <xf numFmtId="0" fontId="9" fillId="0" borderId="0" xfId="0" applyFont="1" applyFill="1" applyAlignment="1">
      <alignment vertical="top" wrapText="1"/>
    </xf>
    <xf numFmtId="0" fontId="9" fillId="0" borderId="0" xfId="0" applyFont="1" applyFill="1" applyAlignment="1">
      <alignment vertical="center"/>
    </xf>
    <xf numFmtId="0" fontId="9" fillId="0" borderId="0" xfId="0" applyFont="1" applyFill="1" applyAlignment="1">
      <alignment vertical="center" wrapText="1"/>
    </xf>
    <xf numFmtId="0" fontId="22" fillId="0" borderId="0" xfId="0" applyFont="1" applyAlignment="1">
      <alignment vertical="center" wrapText="1"/>
    </xf>
    <xf numFmtId="0" fontId="23" fillId="0" borderId="9" xfId="0" applyFont="1" applyBorder="1" applyAlignment="1">
      <alignment horizontal="center"/>
    </xf>
    <xf numFmtId="0" fontId="0" fillId="0" borderId="0" xfId="0" applyAlignment="1">
      <alignment wrapText="1"/>
    </xf>
    <xf numFmtId="0" fontId="16" fillId="0" borderId="0" xfId="0" applyFont="1"/>
    <xf numFmtId="169" fontId="0" fillId="0" borderId="0" xfId="0" applyNumberFormat="1"/>
    <xf numFmtId="0" fontId="12" fillId="0" borderId="0" xfId="0" applyFont="1" applyFill="1" applyBorder="1" applyAlignment="1">
      <alignment vertical="top" wrapText="1"/>
    </xf>
    <xf numFmtId="42" fontId="0" fillId="0" borderId="0" xfId="0" applyNumberFormat="1" applyBorder="1"/>
    <xf numFmtId="0" fontId="8" fillId="0" borderId="0" xfId="0" applyNumberFormat="1" applyFont="1"/>
    <xf numFmtId="0" fontId="12" fillId="0" borderId="0" xfId="0" applyNumberFormat="1" applyFont="1" applyFill="1" applyAlignment="1">
      <alignment horizontal="left" vertical="top"/>
    </xf>
    <xf numFmtId="0" fontId="8" fillId="0" borderId="0" xfId="0" applyNumberFormat="1" applyFont="1" applyBorder="1"/>
    <xf numFmtId="0" fontId="7" fillId="0" borderId="0" xfId="1" applyNumberFormat="1" applyFont="1" applyBorder="1"/>
    <xf numFmtId="0" fontId="7" fillId="0" borderId="0" xfId="1" applyNumberFormat="1" applyFont="1"/>
    <xf numFmtId="0" fontId="0" fillId="0" borderId="0" xfId="0" quotePrefix="1" applyNumberFormat="1"/>
    <xf numFmtId="0" fontId="12" fillId="0" borderId="0" xfId="0" applyNumberFormat="1" applyFont="1" applyAlignment="1">
      <alignment horizontal="left" vertical="top" wrapText="1"/>
    </xf>
    <xf numFmtId="0" fontId="0" fillId="0" borderId="2" xfId="0" applyNumberFormat="1" applyBorder="1"/>
    <xf numFmtId="0" fontId="7" fillId="0" borderId="2" xfId="3" applyNumberFormat="1" applyFont="1" applyBorder="1"/>
    <xf numFmtId="0" fontId="20" fillId="2" borderId="0" xfId="0" applyFont="1" applyFill="1"/>
    <xf numFmtId="0" fontId="8" fillId="2" borderId="0" xfId="0" applyFont="1" applyFill="1" applyAlignment="1">
      <alignment horizontal="left" vertical="center"/>
    </xf>
    <xf numFmtId="0" fontId="8" fillId="2" borderId="0" xfId="0" applyFont="1" applyFill="1" applyAlignment="1">
      <alignment horizontal="right"/>
    </xf>
    <xf numFmtId="0" fontId="3" fillId="4" borderId="7" xfId="0" applyNumberFormat="1" applyFont="1" applyFill="1" applyBorder="1"/>
    <xf numFmtId="0" fontId="6" fillId="4" borderId="7" xfId="0" applyNumberFormat="1" applyFont="1" applyFill="1" applyBorder="1" applyAlignment="1">
      <alignment horizontal="left" vertical="center"/>
    </xf>
    <xf numFmtId="0" fontId="6" fillId="4" borderId="7" xfId="1" applyNumberFormat="1" applyFont="1" applyFill="1" applyBorder="1" applyAlignment="1">
      <alignment horizontal="right"/>
    </xf>
    <xf numFmtId="0" fontId="0" fillId="2" borderId="7" xfId="0" applyFill="1" applyBorder="1"/>
    <xf numFmtId="167" fontId="1" fillId="4" borderId="11" xfId="0" applyNumberFormat="1" applyFont="1" applyFill="1" applyBorder="1" applyAlignment="1">
      <alignment vertical="top" wrapText="1"/>
    </xf>
    <xf numFmtId="167" fontId="1" fillId="4" borderId="12" xfId="0" applyNumberFormat="1" applyFont="1" applyFill="1" applyBorder="1" applyAlignment="1">
      <alignment vertical="top" wrapText="1"/>
    </xf>
    <xf numFmtId="0" fontId="0" fillId="4" borderId="7" xfId="0" applyFill="1" applyBorder="1"/>
    <xf numFmtId="2" fontId="0" fillId="4" borderId="7" xfId="0" applyNumberFormat="1" applyFill="1" applyBorder="1"/>
    <xf numFmtId="0" fontId="0" fillId="4" borderId="7" xfId="0" applyFill="1" applyBorder="1" applyAlignment="1">
      <alignment horizontal="right"/>
    </xf>
    <xf numFmtId="6" fontId="1" fillId="2" borderId="11" xfId="0" applyNumberFormat="1" applyFont="1" applyFill="1" applyBorder="1" applyAlignment="1">
      <alignment vertical="top" wrapText="1"/>
    </xf>
    <xf numFmtId="0" fontId="1" fillId="2" borderId="12" xfId="0" applyFont="1" applyFill="1" applyBorder="1" applyAlignment="1">
      <alignment vertical="top" wrapText="1"/>
    </xf>
    <xf numFmtId="3" fontId="0" fillId="2" borderId="7" xfId="0" applyNumberFormat="1" applyFill="1" applyBorder="1"/>
    <xf numFmtId="6" fontId="0" fillId="2" borderId="7" xfId="0" applyNumberFormat="1" applyFill="1" applyBorder="1"/>
    <xf numFmtId="1" fontId="0" fillId="0" borderId="7" xfId="0" applyNumberFormat="1" applyFill="1" applyBorder="1"/>
    <xf numFmtId="6" fontId="1" fillId="2" borderId="11" xfId="0" applyNumberFormat="1" applyFont="1" applyFill="1" applyBorder="1" applyAlignment="1">
      <alignment horizontal="center" vertical="top" wrapText="1"/>
    </xf>
    <xf numFmtId="6" fontId="1" fillId="2" borderId="12" xfId="0" applyNumberFormat="1" applyFont="1" applyFill="1" applyBorder="1" applyAlignment="1">
      <alignment horizontal="center" vertical="top" wrapText="1"/>
    </xf>
    <xf numFmtId="0" fontId="0" fillId="0" borderId="7" xfId="0" applyFill="1" applyBorder="1"/>
    <xf numFmtId="164" fontId="9" fillId="5" borderId="7"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7" xfId="0" applyFont="1" applyFill="1" applyBorder="1" applyAlignment="1">
      <alignment vertical="center" wrapText="1"/>
    </xf>
    <xf numFmtId="0" fontId="9" fillId="0" borderId="7" xfId="0" applyFont="1" applyBorder="1" applyAlignment="1">
      <alignment horizontal="center" vertical="center" wrapText="1"/>
    </xf>
    <xf numFmtId="164" fontId="9" fillId="0" borderId="7" xfId="0" applyNumberFormat="1" applyFont="1" applyBorder="1" applyAlignment="1">
      <alignment vertical="center"/>
    </xf>
    <xf numFmtId="164" fontId="0" fillId="0" borderId="0" xfId="0" applyNumberFormat="1" applyAlignment="1">
      <alignment vertical="center"/>
    </xf>
    <xf numFmtId="0" fontId="12" fillId="0" borderId="0" xfId="0" applyFont="1" applyAlignment="1">
      <alignment horizontal="left" vertical="top" wrapText="1"/>
    </xf>
    <xf numFmtId="0" fontId="9" fillId="0" borderId="7" xfId="0" applyFont="1" applyBorder="1" applyAlignment="1">
      <alignment horizontal="center" vertical="center" wrapText="1"/>
    </xf>
    <xf numFmtId="167" fontId="12" fillId="2" borderId="11" xfId="0" applyNumberFormat="1" applyFont="1" applyFill="1" applyBorder="1" applyAlignment="1">
      <alignment horizontal="center"/>
    </xf>
    <xf numFmtId="167" fontId="12" fillId="2" borderId="13" xfId="0" applyNumberFormat="1" applyFont="1" applyFill="1" applyBorder="1" applyAlignment="1">
      <alignment horizontal="center"/>
    </xf>
    <xf numFmtId="167" fontId="12" fillId="2" borderId="12" xfId="0" applyNumberFormat="1" applyFont="1" applyFill="1" applyBorder="1" applyAlignment="1">
      <alignment horizontal="center"/>
    </xf>
    <xf numFmtId="0" fontId="12" fillId="0" borderId="0" xfId="0" applyFont="1" applyAlignment="1">
      <alignment horizontal="center" vertical="center"/>
    </xf>
    <xf numFmtId="0" fontId="12" fillId="0" borderId="0" xfId="0" applyFont="1" applyAlignment="1">
      <alignment horizontal="center" wrapText="1"/>
    </xf>
    <xf numFmtId="0" fontId="20" fillId="0" borderId="0" xfId="0" applyFont="1" applyFill="1" applyAlignment="1">
      <alignment horizontal="left" vertical="top" wrapText="1"/>
    </xf>
    <xf numFmtId="0" fontId="12" fillId="0" borderId="11" xfId="0" applyFont="1" applyBorder="1" applyAlignment="1">
      <alignment horizontal="center" vertical="top"/>
    </xf>
    <xf numFmtId="0" fontId="12" fillId="0" borderId="13" xfId="0" applyFont="1" applyBorder="1" applyAlignment="1">
      <alignment horizontal="center" vertical="top"/>
    </xf>
    <xf numFmtId="0" fontId="12" fillId="0" borderId="12" xfId="0" applyFont="1" applyBorder="1" applyAlignment="1">
      <alignment horizontal="center" vertical="top"/>
    </xf>
    <xf numFmtId="0" fontId="12" fillId="0" borderId="11" xfId="0" applyFont="1" applyBorder="1" applyAlignment="1">
      <alignment horizontal="center"/>
    </xf>
    <xf numFmtId="0" fontId="12" fillId="0" borderId="13" xfId="0" applyFont="1" applyBorder="1" applyAlignment="1">
      <alignment horizontal="center"/>
    </xf>
    <xf numFmtId="0" fontId="12" fillId="0" borderId="12" xfId="0" applyFont="1" applyBorder="1" applyAlignment="1">
      <alignment horizontal="center"/>
    </xf>
    <xf numFmtId="167" fontId="12" fillId="2" borderId="11" xfId="2" applyNumberFormat="1" applyFont="1" applyFill="1" applyBorder="1" applyAlignment="1">
      <alignment horizontal="center"/>
    </xf>
    <xf numFmtId="167" fontId="12" fillId="2" borderId="13" xfId="2" applyNumberFormat="1" applyFont="1" applyFill="1" applyBorder="1" applyAlignment="1">
      <alignment horizontal="center"/>
    </xf>
    <xf numFmtId="167" fontId="12" fillId="2" borderId="12" xfId="2" applyNumberFormat="1" applyFont="1" applyFill="1" applyBorder="1" applyAlignment="1">
      <alignment horizontal="center"/>
    </xf>
    <xf numFmtId="0" fontId="20" fillId="0" borderId="0" xfId="0" applyFont="1" applyFill="1" applyAlignment="1">
      <alignment horizontal="left" vertical="center" wrapText="1"/>
    </xf>
    <xf numFmtId="167" fontId="12" fillId="4" borderId="11" xfId="0" applyNumberFormat="1" applyFont="1" applyFill="1" applyBorder="1" applyAlignment="1">
      <alignment horizontal="center"/>
    </xf>
    <xf numFmtId="167" fontId="12" fillId="4" borderId="13" xfId="0" applyNumberFormat="1" applyFont="1" applyFill="1" applyBorder="1" applyAlignment="1">
      <alignment horizontal="center"/>
    </xf>
    <xf numFmtId="167" fontId="12" fillId="4" borderId="12" xfId="0" applyNumberFormat="1" applyFont="1" applyFill="1" applyBorder="1" applyAlignment="1">
      <alignment horizontal="center"/>
    </xf>
    <xf numFmtId="0" fontId="20" fillId="2" borderId="0" xfId="0" applyNumberFormat="1" applyFont="1" applyFill="1" applyAlignment="1">
      <alignment horizontal="left" vertical="center" wrapText="1"/>
    </xf>
    <xf numFmtId="0" fontId="24" fillId="4" borderId="0" xfId="0" applyFont="1" applyFill="1" applyAlignment="1">
      <alignment horizontal="left" vertical="center" wrapText="1"/>
    </xf>
    <xf numFmtId="0" fontId="12"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6"/>
  <sheetViews>
    <sheetView tabSelected="1" zoomScale="110" zoomScaleNormal="110" workbookViewId="0">
      <selection activeCell="A5" sqref="A5"/>
    </sheetView>
  </sheetViews>
  <sheetFormatPr defaultRowHeight="14.5"/>
  <cols>
    <col min="1" max="1" width="105.453125" style="25" customWidth="1"/>
  </cols>
  <sheetData>
    <row r="1" spans="1:2">
      <c r="A1" s="22"/>
    </row>
    <row r="2" spans="1:2">
      <c r="A2" s="22"/>
    </row>
    <row r="3" spans="1:2">
      <c r="A3" s="22"/>
    </row>
    <row r="4" spans="1:2">
      <c r="A4" s="22"/>
    </row>
    <row r="5" spans="1:2" s="92" customFormat="1" ht="64.5" customHeight="1">
      <c r="A5" s="110"/>
      <c r="B5" s="91"/>
    </row>
    <row r="6" spans="1:2" s="92" customFormat="1" ht="13">
      <c r="A6" s="93"/>
      <c r="B6" s="91"/>
    </row>
    <row r="7" spans="1:2" s="92" customFormat="1" ht="57.65" customHeight="1">
      <c r="A7" s="109" t="s">
        <v>129</v>
      </c>
      <c r="B7" s="93"/>
    </row>
    <row r="8" spans="1:2" s="92" customFormat="1" ht="13">
      <c r="A8" s="93"/>
      <c r="B8" s="93"/>
    </row>
    <row r="9" spans="1:2" s="92" customFormat="1" ht="79" customHeight="1">
      <c r="A9" s="111"/>
      <c r="B9" s="93"/>
    </row>
    <row r="10" spans="1:2" s="92" customFormat="1" ht="13" customHeight="1">
      <c r="A10" s="94"/>
      <c r="B10" s="93"/>
    </row>
    <row r="11" spans="1:2" s="92" customFormat="1" ht="72.75" customHeight="1">
      <c r="A11" s="97"/>
      <c r="B11" s="93"/>
    </row>
    <row r="12" spans="1:2" s="95" customFormat="1" ht="13">
      <c r="A12" s="22"/>
    </row>
    <row r="13" spans="1:2" s="95" customFormat="1" ht="89.5" customHeight="1">
      <c r="A13" s="108"/>
    </row>
    <row r="14" spans="1:2" s="95" customFormat="1" ht="13">
      <c r="A14" s="22"/>
    </row>
    <row r="15" spans="1:2" s="96" customFormat="1" ht="43.5" customHeight="1">
      <c r="A15" s="77"/>
    </row>
    <row r="16" spans="1:2" s="96" customFormat="1" ht="13">
      <c r="A16" s="77"/>
    </row>
    <row r="17" spans="1:1" s="96" customFormat="1" ht="54.65" customHeight="1">
      <c r="A17" s="77" t="s">
        <v>106</v>
      </c>
    </row>
    <row r="18" spans="1:1">
      <c r="A18" s="22"/>
    </row>
    <row r="19" spans="1:1" s="1" customFormat="1" ht="160" customHeight="1">
      <c r="A19" s="77" t="s">
        <v>94</v>
      </c>
    </row>
    <row r="20" spans="1:1">
      <c r="A20" s="23"/>
    </row>
    <row r="21" spans="1:1" ht="80.5" customHeight="1">
      <c r="A21" s="77" t="s">
        <v>116</v>
      </c>
    </row>
    <row r="22" spans="1:1">
      <c r="A22" s="23"/>
    </row>
    <row r="23" spans="1:1" ht="16" customHeight="1">
      <c r="A23" s="88" t="s">
        <v>74</v>
      </c>
    </row>
    <row r="24" spans="1:1">
      <c r="A24" s="23"/>
    </row>
    <row r="25" spans="1:1" ht="45" customHeight="1">
      <c r="A25" s="78" t="s">
        <v>125</v>
      </c>
    </row>
    <row r="26" spans="1:1">
      <c r="A26" s="24"/>
    </row>
    <row r="27" spans="1:1" ht="45" customHeight="1">
      <c r="A27" s="89" t="s">
        <v>121</v>
      </c>
    </row>
    <row r="28" spans="1:1">
      <c r="A28" s="24"/>
    </row>
    <row r="29" spans="1:1" ht="91" customHeight="1">
      <c r="A29" s="78" t="s">
        <v>120</v>
      </c>
    </row>
    <row r="30" spans="1:1">
      <c r="A30" s="24"/>
    </row>
    <row r="31" spans="1:1" ht="88.5" customHeight="1">
      <c r="A31" s="78" t="s">
        <v>122</v>
      </c>
    </row>
    <row r="32" spans="1:1">
      <c r="A32" s="24"/>
    </row>
    <row r="33" spans="1:4" ht="58.5" customHeight="1">
      <c r="A33" s="89" t="s">
        <v>123</v>
      </c>
    </row>
    <row r="34" spans="1:4">
      <c r="A34" s="24"/>
    </row>
    <row r="35" spans="1:4" s="1" customFormat="1" ht="65.150000000000006" customHeight="1">
      <c r="A35" s="78" t="s">
        <v>126</v>
      </c>
      <c r="B35" s="156" t="s">
        <v>107</v>
      </c>
      <c r="C35" s="156" t="s">
        <v>108</v>
      </c>
      <c r="D35" s="156" t="s">
        <v>109</v>
      </c>
    </row>
    <row r="36" spans="1:4" s="1" customFormat="1" ht="17.5" customHeight="1">
      <c r="A36" s="78"/>
      <c r="B36" s="1">
        <v>325852</v>
      </c>
      <c r="C36" s="1">
        <v>357465</v>
      </c>
      <c r="D36" s="1">
        <v>389468</v>
      </c>
    </row>
    <row r="37" spans="1:4" s="1" customFormat="1" ht="42.65" customHeight="1">
      <c r="A37" s="89" t="s">
        <v>124</v>
      </c>
    </row>
    <row r="38" spans="1:4">
      <c r="A38" s="24"/>
    </row>
    <row r="39" spans="1:4" s="79" customFormat="1" ht="81.650000000000006" customHeight="1">
      <c r="A39" s="84" t="s">
        <v>127</v>
      </c>
    </row>
    <row r="40" spans="1:4" s="79" customFormat="1" ht="16" customHeight="1">
      <c r="A40" s="84"/>
    </row>
    <row r="41" spans="1:4" s="79" customFormat="1" ht="57.75" customHeight="1">
      <c r="A41" s="84" t="s">
        <v>87</v>
      </c>
    </row>
    <row r="42" spans="1:4" s="79" customFormat="1" ht="16" customHeight="1">
      <c r="A42" s="84"/>
    </row>
    <row r="43" spans="1:4" ht="43.5" customHeight="1">
      <c r="A43" s="85" t="s">
        <v>88</v>
      </c>
    </row>
    <row r="44" spans="1:4" ht="18" customHeight="1">
      <c r="A44" s="24"/>
    </row>
    <row r="45" spans="1:4" ht="20">
      <c r="A45" s="86" t="s">
        <v>89</v>
      </c>
    </row>
    <row r="46" spans="1:4" ht="16" customHeight="1"/>
    <row r="47" spans="1:4" ht="15">
      <c r="A47" s="58"/>
    </row>
    <row r="56" spans="1:1" ht="15">
      <c r="A56" s="80"/>
    </row>
  </sheetData>
  <pageMargins left="0.7" right="0.7" top="0.75" bottom="0.75" header="0.3" footer="0.3"/>
  <pageSetup scale="69" orientation="portrait"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K27"/>
  <sheetViews>
    <sheetView workbookViewId="0">
      <selection activeCell="C6" sqref="C6"/>
    </sheetView>
  </sheetViews>
  <sheetFormatPr defaultRowHeight="14.5"/>
  <cols>
    <col min="1" max="1" width="37.453125" customWidth="1"/>
    <col min="3" max="3" width="15.54296875" customWidth="1"/>
    <col min="4" max="4" width="16.54296875" customWidth="1"/>
  </cols>
  <sheetData>
    <row r="1" spans="1:11" ht="31" customHeight="1">
      <c r="A1" s="218" t="s">
        <v>105</v>
      </c>
      <c r="B1" s="218"/>
      <c r="C1" s="218"/>
      <c r="D1" s="218"/>
      <c r="E1" s="218"/>
      <c r="F1" s="218"/>
    </row>
    <row r="2" spans="1:11">
      <c r="A2" s="161"/>
      <c r="B2" s="115"/>
      <c r="C2" s="115"/>
      <c r="D2" s="115"/>
      <c r="E2" s="115"/>
      <c r="F2" s="115"/>
      <c r="G2" s="115"/>
      <c r="H2" s="115"/>
      <c r="I2" s="115"/>
      <c r="J2" s="115"/>
      <c r="K2" s="115"/>
    </row>
    <row r="3" spans="1:11">
      <c r="A3" s="121"/>
      <c r="B3" s="121"/>
      <c r="C3" s="121"/>
      <c r="D3" s="121"/>
      <c r="E3" s="121"/>
      <c r="F3" s="121"/>
      <c r="G3" s="121"/>
      <c r="H3" s="115"/>
      <c r="I3" s="115"/>
      <c r="J3" s="115"/>
      <c r="K3" s="115"/>
    </row>
    <row r="4" spans="1:11">
      <c r="A4" s="121"/>
      <c r="B4" s="121"/>
      <c r="C4" s="121"/>
      <c r="D4" s="121"/>
      <c r="E4" s="121"/>
      <c r="F4" s="121"/>
      <c r="G4" s="121"/>
      <c r="H4" s="115"/>
      <c r="I4" s="115"/>
      <c r="J4" s="115"/>
      <c r="K4" s="115"/>
    </row>
    <row r="5" spans="1:11">
      <c r="A5" s="121"/>
      <c r="B5" s="121"/>
      <c r="C5" s="164"/>
      <c r="D5" s="121"/>
      <c r="E5" s="121"/>
      <c r="F5" s="121"/>
      <c r="G5" s="121"/>
      <c r="H5" s="115"/>
      <c r="I5" s="115"/>
      <c r="J5" s="115"/>
      <c r="K5" s="115"/>
    </row>
    <row r="6" spans="1:11">
      <c r="A6" s="121"/>
      <c r="B6" s="121"/>
      <c r="C6" s="164"/>
      <c r="D6" s="121"/>
      <c r="E6" s="121"/>
      <c r="F6" s="121"/>
      <c r="G6" s="121"/>
      <c r="H6" s="115"/>
      <c r="I6" s="115"/>
      <c r="J6" s="115"/>
      <c r="K6" s="115"/>
    </row>
    <row r="7" spans="1:11">
      <c r="A7" s="121"/>
      <c r="B7" s="121"/>
      <c r="C7" s="164"/>
      <c r="D7" s="121"/>
      <c r="E7" s="121"/>
      <c r="F7" s="121"/>
      <c r="G7" s="121"/>
      <c r="H7" s="115"/>
      <c r="I7" s="115"/>
      <c r="J7" s="115"/>
      <c r="K7" s="115"/>
    </row>
    <row r="8" spans="1:11">
      <c r="A8" s="121"/>
      <c r="B8" s="121"/>
      <c r="C8" s="121"/>
      <c r="D8" s="121"/>
      <c r="E8" s="121"/>
      <c r="F8" s="121"/>
      <c r="G8" s="121"/>
      <c r="H8" s="115"/>
      <c r="I8" s="115"/>
      <c r="J8" s="115"/>
      <c r="K8" s="115"/>
    </row>
    <row r="9" spans="1:11">
      <c r="A9" s="121"/>
      <c r="B9" s="121"/>
      <c r="C9" s="121"/>
      <c r="D9" s="121"/>
      <c r="E9" s="121"/>
      <c r="F9" s="121"/>
      <c r="G9" s="121"/>
      <c r="H9" s="115"/>
      <c r="I9" s="115"/>
      <c r="J9" s="115"/>
      <c r="K9" s="115"/>
    </row>
    <row r="10" spans="1:11">
      <c r="A10" s="121"/>
      <c r="B10" s="121"/>
      <c r="C10" s="164"/>
      <c r="D10" s="121"/>
      <c r="E10" s="121"/>
      <c r="F10" s="121"/>
      <c r="G10" s="121"/>
      <c r="H10" s="115"/>
      <c r="I10" s="115"/>
      <c r="J10" s="115"/>
      <c r="K10" s="115"/>
    </row>
    <row r="11" spans="1:11">
      <c r="A11" s="121"/>
      <c r="B11" s="121"/>
      <c r="C11" s="164"/>
      <c r="D11" s="121"/>
      <c r="E11" s="121"/>
      <c r="F11" s="121"/>
      <c r="G11" s="121"/>
      <c r="H11" s="115"/>
      <c r="I11" s="115"/>
      <c r="J11" s="115"/>
      <c r="K11" s="115"/>
    </row>
    <row r="12" spans="1:11">
      <c r="A12" s="121"/>
      <c r="B12" s="121"/>
      <c r="C12" s="121"/>
      <c r="D12" s="164"/>
      <c r="E12" s="121"/>
      <c r="F12" s="121"/>
      <c r="G12" s="121"/>
      <c r="H12" s="115"/>
      <c r="I12" s="115"/>
      <c r="J12" s="115"/>
      <c r="K12" s="115"/>
    </row>
    <row r="13" spans="1:11">
      <c r="A13" s="121"/>
      <c r="B13" s="121"/>
      <c r="C13" s="121"/>
      <c r="D13" s="164"/>
      <c r="E13" s="121"/>
      <c r="F13" s="121"/>
      <c r="G13" s="121"/>
      <c r="H13" s="115"/>
      <c r="I13" s="115"/>
      <c r="J13" s="115"/>
      <c r="K13" s="115"/>
    </row>
    <row r="14" spans="1:11">
      <c r="A14" s="121"/>
      <c r="B14" s="121"/>
      <c r="C14" s="121"/>
      <c r="D14" s="121"/>
      <c r="E14" s="121"/>
      <c r="F14" s="121"/>
      <c r="G14" s="121"/>
      <c r="H14" s="115"/>
      <c r="I14" s="115"/>
      <c r="J14" s="115"/>
      <c r="K14" s="115"/>
    </row>
    <row r="15" spans="1:11">
      <c r="A15" s="121"/>
      <c r="B15" s="121"/>
      <c r="C15" s="121"/>
      <c r="D15" s="121"/>
      <c r="E15" s="121"/>
      <c r="F15" s="121"/>
      <c r="G15" s="121"/>
      <c r="H15" s="115"/>
      <c r="I15" s="115"/>
      <c r="J15" s="115"/>
      <c r="K15" s="115"/>
    </row>
    <row r="16" spans="1:11">
      <c r="A16" s="121"/>
      <c r="B16" s="121"/>
      <c r="C16" s="121"/>
      <c r="D16" s="121"/>
      <c r="E16" s="121"/>
      <c r="F16" s="121"/>
      <c r="G16" s="121"/>
      <c r="H16" s="115"/>
      <c r="I16" s="115"/>
      <c r="J16" s="115"/>
      <c r="K16" s="115"/>
    </row>
    <row r="17" spans="1:11">
      <c r="A17" s="121"/>
      <c r="B17" s="121"/>
      <c r="C17" s="164"/>
      <c r="D17" s="121"/>
      <c r="E17" s="121"/>
      <c r="F17" s="121"/>
      <c r="G17" s="121"/>
      <c r="H17" s="115"/>
      <c r="I17" s="115"/>
      <c r="J17" s="115"/>
      <c r="K17" s="115"/>
    </row>
    <row r="18" spans="1:11">
      <c r="A18" s="121"/>
      <c r="B18" s="121"/>
      <c r="C18" s="164"/>
      <c r="D18" s="121"/>
      <c r="E18" s="121"/>
      <c r="F18" s="121"/>
      <c r="G18" s="121"/>
      <c r="H18" s="115"/>
      <c r="I18" s="115"/>
      <c r="J18" s="115"/>
      <c r="K18" s="115"/>
    </row>
    <row r="19" spans="1:11">
      <c r="A19" s="121"/>
      <c r="B19" s="121"/>
      <c r="C19" s="164"/>
      <c r="D19" s="121"/>
      <c r="E19" s="121"/>
      <c r="F19" s="121"/>
      <c r="G19" s="121"/>
      <c r="H19" s="115"/>
      <c r="I19" s="115"/>
      <c r="J19" s="115"/>
      <c r="K19" s="115"/>
    </row>
    <row r="20" spans="1:11">
      <c r="A20" s="121"/>
      <c r="B20" s="121"/>
      <c r="C20" s="121"/>
      <c r="D20" s="164"/>
      <c r="E20" s="121"/>
      <c r="F20" s="121"/>
      <c r="G20" s="121"/>
      <c r="H20" s="115"/>
      <c r="I20" s="115"/>
      <c r="J20" s="115"/>
      <c r="K20" s="115"/>
    </row>
    <row r="21" spans="1:11">
      <c r="A21" s="121"/>
      <c r="B21" s="121"/>
      <c r="C21" s="121"/>
      <c r="D21" s="121"/>
      <c r="E21" s="121"/>
      <c r="F21" s="121"/>
      <c r="G21" s="121"/>
      <c r="H21" s="115"/>
      <c r="I21" s="115"/>
      <c r="J21" s="115"/>
      <c r="K21" s="115"/>
    </row>
    <row r="22" spans="1:11">
      <c r="A22" s="121"/>
      <c r="B22" s="121"/>
      <c r="C22" s="121"/>
      <c r="D22" s="121"/>
      <c r="E22" s="121"/>
      <c r="F22" s="121"/>
      <c r="G22" s="121"/>
      <c r="H22" s="115"/>
      <c r="I22" s="115"/>
      <c r="J22" s="115"/>
      <c r="K22" s="115"/>
    </row>
    <row r="23" spans="1:11">
      <c r="A23" s="121"/>
      <c r="B23" s="121"/>
      <c r="C23" s="121"/>
      <c r="D23" s="121"/>
      <c r="E23" s="121"/>
      <c r="F23" s="121"/>
      <c r="G23" s="121"/>
      <c r="H23" s="115"/>
      <c r="I23" s="115"/>
      <c r="J23" s="115"/>
      <c r="K23" s="115"/>
    </row>
    <row r="24" spans="1:11">
      <c r="A24" s="121"/>
      <c r="B24" s="121"/>
      <c r="C24" s="121"/>
      <c r="D24" s="121"/>
      <c r="E24" s="121"/>
      <c r="F24" s="121"/>
      <c r="G24" s="121"/>
      <c r="H24" s="115"/>
      <c r="I24" s="115"/>
      <c r="J24" s="115"/>
      <c r="K24" s="115"/>
    </row>
    <row r="25" spans="1:11">
      <c r="A25" s="121"/>
      <c r="B25" s="121"/>
      <c r="C25" s="121"/>
      <c r="D25" s="121"/>
      <c r="E25" s="121"/>
      <c r="F25" s="121"/>
      <c r="G25" s="121"/>
      <c r="H25" s="115"/>
      <c r="I25" s="115"/>
      <c r="J25" s="115"/>
      <c r="K25" s="115"/>
    </row>
    <row r="26" spans="1:11">
      <c r="A26" s="115"/>
      <c r="B26" s="115"/>
      <c r="C26" s="115"/>
      <c r="D26" s="115"/>
      <c r="E26" s="115"/>
      <c r="F26" s="115"/>
      <c r="G26" s="115"/>
      <c r="H26" s="115"/>
      <c r="I26" s="115"/>
      <c r="J26" s="115"/>
      <c r="K26" s="115"/>
    </row>
    <row r="27" spans="1:11">
      <c r="A27" s="115"/>
      <c r="B27" s="115"/>
      <c r="C27" s="115"/>
      <c r="D27" s="115"/>
      <c r="E27" s="115"/>
      <c r="F27" s="115"/>
      <c r="G27" s="115"/>
      <c r="H27" s="115"/>
      <c r="I27" s="115"/>
      <c r="J27" s="115"/>
      <c r="K27" s="115"/>
    </row>
  </sheetData>
  <mergeCells count="1">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I162"/>
  <sheetViews>
    <sheetView workbookViewId="0">
      <selection activeCell="K14" sqref="K14"/>
    </sheetView>
  </sheetViews>
  <sheetFormatPr defaultRowHeight="14.5"/>
  <cols>
    <col min="1" max="1" width="13.81640625" customWidth="1"/>
    <col min="3" max="3" width="17.81640625" customWidth="1"/>
    <col min="5" max="5" width="17.81640625" customWidth="1"/>
    <col min="7" max="7" width="17.81640625" customWidth="1"/>
    <col min="9" max="9" width="10.54296875" bestFit="1" customWidth="1"/>
  </cols>
  <sheetData>
    <row r="1" spans="1:9" ht="15.5">
      <c r="A1" s="219" t="str">
        <f>+pctb!C1</f>
        <v>FigMint  Consulting and Sales Inc</v>
      </c>
      <c r="B1" s="219"/>
      <c r="C1" s="219"/>
      <c r="D1" s="219"/>
      <c r="E1" s="219"/>
      <c r="F1" s="219"/>
      <c r="G1" s="219"/>
    </row>
    <row r="2" spans="1:9" ht="15.5">
      <c r="A2" s="219" t="s">
        <v>50</v>
      </c>
      <c r="B2" s="219"/>
      <c r="C2" s="219"/>
      <c r="D2" s="219"/>
      <c r="E2" s="219"/>
      <c r="F2" s="219"/>
      <c r="G2" s="219"/>
    </row>
    <row r="3" spans="1:9" ht="15.5">
      <c r="A3" s="219"/>
      <c r="B3" s="219"/>
      <c r="C3" s="219"/>
      <c r="D3" s="219"/>
      <c r="E3" s="219"/>
      <c r="F3" s="219"/>
      <c r="G3" s="219"/>
    </row>
    <row r="4" spans="1:9" ht="15.5">
      <c r="A4" s="219"/>
      <c r="B4" s="219"/>
      <c r="C4" s="219"/>
      <c r="D4" s="219"/>
      <c r="E4" s="219"/>
      <c r="F4" s="219"/>
      <c r="G4" s="219"/>
    </row>
    <row r="5" spans="1:9" ht="16" thickBot="1">
      <c r="A5" s="41"/>
      <c r="B5" s="41"/>
      <c r="C5" s="41"/>
      <c r="D5" s="41"/>
      <c r="E5" s="41"/>
      <c r="F5" s="41"/>
      <c r="G5" s="41"/>
    </row>
    <row r="6" spans="1:9" ht="33" customHeight="1" thickBot="1">
      <c r="A6" s="75" t="s">
        <v>51</v>
      </c>
      <c r="B6" s="76"/>
      <c r="C6" s="154" t="s">
        <v>103</v>
      </c>
      <c r="D6" s="155"/>
      <c r="E6" s="154" t="s">
        <v>104</v>
      </c>
      <c r="F6" s="155"/>
      <c r="G6" s="154" t="s">
        <v>105</v>
      </c>
    </row>
    <row r="7" spans="1:9">
      <c r="C7" s="115"/>
      <c r="D7" s="115"/>
      <c r="E7" s="115"/>
      <c r="F7" s="115"/>
      <c r="G7" s="115"/>
      <c r="H7" s="115"/>
      <c r="I7" s="115"/>
    </row>
    <row r="8" spans="1:9" ht="15.75" customHeight="1" thickBot="1">
      <c r="C8" s="115"/>
      <c r="D8" s="115"/>
      <c r="E8" s="115"/>
      <c r="F8" s="115"/>
      <c r="G8" s="115"/>
      <c r="H8" s="115"/>
      <c r="I8" s="115"/>
    </row>
    <row r="9" spans="1:9" ht="15.75" customHeight="1" thickBot="1">
      <c r="A9" t="s">
        <v>52</v>
      </c>
      <c r="C9" s="168"/>
      <c r="D9" s="121"/>
      <c r="E9" s="168"/>
      <c r="F9" s="121"/>
      <c r="G9" s="168"/>
      <c r="H9" s="115"/>
      <c r="I9" s="115"/>
    </row>
    <row r="10" spans="1:9" ht="15" customHeight="1">
      <c r="C10" s="121"/>
      <c r="D10" s="121"/>
      <c r="E10" s="121"/>
      <c r="F10" s="121"/>
      <c r="G10" s="121"/>
      <c r="H10" s="115"/>
      <c r="I10" s="115"/>
    </row>
    <row r="11" spans="1:9" ht="15" customHeight="1">
      <c r="C11" s="121"/>
      <c r="D11" s="121"/>
      <c r="E11" s="121"/>
      <c r="F11" s="121"/>
      <c r="G11" s="121"/>
      <c r="H11" s="115"/>
      <c r="I11" s="115"/>
    </row>
    <row r="12" spans="1:9">
      <c r="A12" t="s">
        <v>55</v>
      </c>
      <c r="C12" s="164"/>
      <c r="D12" s="164"/>
      <c r="E12" s="164"/>
      <c r="F12" s="164"/>
      <c r="G12" s="164"/>
      <c r="H12" s="115"/>
      <c r="I12" s="115"/>
    </row>
    <row r="13" spans="1:9">
      <c r="C13" s="164"/>
      <c r="D13" s="164"/>
      <c r="E13" s="164"/>
      <c r="F13" s="164"/>
      <c r="G13" s="164"/>
      <c r="H13" s="115"/>
      <c r="I13" s="115"/>
    </row>
    <row r="14" spans="1:9">
      <c r="A14" t="s">
        <v>54</v>
      </c>
      <c r="C14" s="164"/>
      <c r="D14" s="164"/>
      <c r="E14" s="164"/>
      <c r="F14" s="164"/>
      <c r="G14" s="164"/>
      <c r="H14" s="115"/>
      <c r="I14" s="115"/>
    </row>
    <row r="15" spans="1:9">
      <c r="C15" s="164"/>
      <c r="D15" s="164"/>
      <c r="E15" s="164"/>
      <c r="F15" s="164"/>
      <c r="G15" s="164"/>
      <c r="H15" s="115"/>
      <c r="I15" s="115"/>
    </row>
    <row r="16" spans="1:9" ht="15" thickBot="1">
      <c r="C16" s="121"/>
      <c r="D16" s="121"/>
      <c r="E16" s="121"/>
      <c r="F16" s="121"/>
      <c r="G16" s="121"/>
      <c r="H16" s="115"/>
      <c r="I16" s="115"/>
    </row>
    <row r="17" spans="1:9" ht="15" thickBot="1">
      <c r="A17" t="s">
        <v>53</v>
      </c>
      <c r="C17" s="168"/>
      <c r="D17" s="121"/>
      <c r="E17" s="168"/>
      <c r="F17" s="121"/>
      <c r="G17" s="168"/>
      <c r="H17" s="115"/>
      <c r="I17" s="115"/>
    </row>
    <row r="18" spans="1:9">
      <c r="C18" s="121"/>
      <c r="D18" s="121"/>
      <c r="E18" s="121"/>
      <c r="F18" s="121"/>
      <c r="G18" s="121"/>
      <c r="H18" s="115"/>
      <c r="I18" s="115"/>
    </row>
    <row r="19" spans="1:9">
      <c r="C19" s="121"/>
      <c r="D19" s="121"/>
      <c r="E19" s="121"/>
      <c r="F19" s="121"/>
      <c r="G19" s="121"/>
      <c r="H19" s="115"/>
      <c r="I19" s="115"/>
    </row>
    <row r="20" spans="1:9">
      <c r="A20" t="s">
        <v>56</v>
      </c>
      <c r="C20" s="164"/>
      <c r="D20" s="164"/>
      <c r="E20" s="164"/>
      <c r="F20" s="164"/>
      <c r="G20" s="164"/>
      <c r="H20" s="115"/>
      <c r="I20" s="115"/>
    </row>
    <row r="21" spans="1:9">
      <c r="C21" s="164"/>
      <c r="D21" s="164"/>
      <c r="E21" s="164"/>
      <c r="F21" s="164"/>
      <c r="G21" s="164"/>
      <c r="H21" s="115"/>
      <c r="I21" s="115"/>
    </row>
    <row r="22" spans="1:9">
      <c r="A22" t="s">
        <v>57</v>
      </c>
      <c r="C22" s="164"/>
      <c r="D22" s="164"/>
      <c r="E22" s="164"/>
      <c r="F22" s="164"/>
      <c r="G22" s="164"/>
      <c r="H22" s="115"/>
      <c r="I22" s="115"/>
    </row>
    <row r="23" spans="1:9">
      <c r="C23" s="121"/>
      <c r="D23" s="121"/>
      <c r="E23" s="121"/>
      <c r="F23" s="121"/>
      <c r="G23" s="121"/>
      <c r="H23" s="115"/>
      <c r="I23" s="115"/>
    </row>
    <row r="24" spans="1:9" ht="15" thickBot="1">
      <c r="C24" s="115"/>
      <c r="D24" s="115"/>
      <c r="E24" s="115"/>
      <c r="F24" s="115"/>
      <c r="G24" s="115"/>
      <c r="H24" s="115"/>
      <c r="I24" s="115"/>
    </row>
    <row r="25" spans="1:9" ht="15" thickBot="1">
      <c r="A25" t="s">
        <v>71</v>
      </c>
      <c r="C25" s="169"/>
      <c r="D25" s="115"/>
      <c r="E25" s="169"/>
      <c r="F25" s="115"/>
      <c r="G25" s="169"/>
      <c r="H25" s="115"/>
      <c r="I25" s="115"/>
    </row>
    <row r="26" spans="1:9">
      <c r="C26" s="115"/>
      <c r="D26" s="115"/>
      <c r="E26" s="115"/>
      <c r="F26" s="115"/>
      <c r="G26" s="115"/>
      <c r="H26" s="115"/>
      <c r="I26" s="115"/>
    </row>
    <row r="27" spans="1:9">
      <c r="A27" t="s">
        <v>72</v>
      </c>
      <c r="C27" s="165"/>
      <c r="D27" s="115"/>
      <c r="E27" s="165"/>
      <c r="F27" s="165"/>
      <c r="G27" s="165"/>
      <c r="H27" s="115"/>
      <c r="I27" s="115"/>
    </row>
    <row r="28" spans="1:9">
      <c r="C28" s="115"/>
      <c r="D28" s="115"/>
      <c r="E28" s="115"/>
      <c r="F28" s="115"/>
      <c r="G28" s="115"/>
      <c r="H28" s="115"/>
      <c r="I28" s="115"/>
    </row>
    <row r="29" spans="1:9">
      <c r="A29" t="s">
        <v>16</v>
      </c>
      <c r="C29" s="115"/>
      <c r="D29" s="115"/>
      <c r="E29" s="115"/>
      <c r="F29" s="115"/>
      <c r="G29" s="115"/>
      <c r="H29" s="115"/>
      <c r="I29" s="115"/>
    </row>
    <row r="30" spans="1:9">
      <c r="C30" s="115"/>
      <c r="D30" s="115"/>
      <c r="E30" s="115"/>
      <c r="F30" s="115"/>
      <c r="G30" s="115"/>
      <c r="H30" s="115"/>
      <c r="I30" s="115"/>
    </row>
    <row r="31" spans="1:9" ht="15" thickBot="1">
      <c r="C31" s="115"/>
      <c r="D31" s="115"/>
      <c r="E31" s="115"/>
      <c r="F31" s="115"/>
      <c r="G31" s="115"/>
      <c r="H31" s="115"/>
      <c r="I31" s="115"/>
    </row>
    <row r="32" spans="1:9" ht="15" thickBot="1">
      <c r="A32" t="s">
        <v>73</v>
      </c>
      <c r="C32" s="169"/>
      <c r="D32" s="115"/>
      <c r="E32" s="169"/>
      <c r="F32" s="115"/>
      <c r="G32" s="169"/>
      <c r="H32" s="115"/>
      <c r="I32" s="115"/>
    </row>
    <row r="33" spans="1:9">
      <c r="C33" s="115"/>
      <c r="D33" s="115"/>
      <c r="E33" s="115"/>
      <c r="F33" s="115"/>
      <c r="G33" s="115"/>
      <c r="H33" s="115"/>
      <c r="I33" s="115"/>
    </row>
    <row r="34" spans="1:9">
      <c r="A34" t="s">
        <v>72</v>
      </c>
      <c r="C34" s="115"/>
      <c r="D34" s="115"/>
      <c r="E34" s="165"/>
      <c r="F34" s="165"/>
      <c r="G34" s="165"/>
      <c r="H34" s="115"/>
      <c r="I34" s="115"/>
    </row>
    <row r="35" spans="1:9">
      <c r="C35" s="115"/>
      <c r="D35" s="115"/>
      <c r="E35" s="115"/>
      <c r="F35" s="115"/>
      <c r="G35" s="115"/>
      <c r="H35" s="115"/>
      <c r="I35" s="115"/>
    </row>
    <row r="36" spans="1:9">
      <c r="A36" t="s">
        <v>57</v>
      </c>
      <c r="C36" s="115"/>
      <c r="D36" s="115"/>
      <c r="E36" s="115"/>
      <c r="F36" s="115"/>
      <c r="G36" s="115"/>
      <c r="H36" s="115"/>
      <c r="I36" s="115"/>
    </row>
    <row r="37" spans="1:9">
      <c r="C37" s="115"/>
      <c r="D37" s="115"/>
      <c r="E37" s="115"/>
      <c r="F37" s="115"/>
      <c r="G37" s="115"/>
      <c r="H37" s="115"/>
      <c r="I37" s="115"/>
    </row>
    <row r="38" spans="1:9">
      <c r="C38" s="115"/>
      <c r="D38" s="115"/>
      <c r="E38" s="115"/>
      <c r="F38" s="115"/>
      <c r="G38" s="115"/>
      <c r="H38" s="115"/>
      <c r="I38" s="115"/>
    </row>
    <row r="39" spans="1:9">
      <c r="C39" s="115"/>
      <c r="D39" s="115"/>
      <c r="E39" s="115"/>
      <c r="F39" s="115"/>
      <c r="G39" s="115"/>
      <c r="H39" s="115"/>
      <c r="I39" s="115"/>
    </row>
    <row r="40" spans="1:9">
      <c r="C40" s="115"/>
      <c r="D40" s="115"/>
      <c r="E40" s="115"/>
      <c r="F40" s="115"/>
      <c r="G40" s="115"/>
      <c r="H40" s="115"/>
      <c r="I40" s="115"/>
    </row>
    <row r="41" spans="1:9">
      <c r="C41" s="115"/>
      <c r="D41" s="115"/>
      <c r="E41" s="115"/>
      <c r="F41" s="115"/>
      <c r="G41" s="115"/>
      <c r="H41" s="115"/>
      <c r="I41" s="115"/>
    </row>
    <row r="42" spans="1:9">
      <c r="C42" s="115"/>
      <c r="D42" s="115"/>
      <c r="E42" s="115"/>
      <c r="F42" s="115"/>
      <c r="G42" s="115"/>
      <c r="H42" s="115"/>
      <c r="I42" s="115"/>
    </row>
    <row r="43" spans="1:9">
      <c r="C43" s="115"/>
      <c r="D43" s="115"/>
      <c r="E43" s="115"/>
      <c r="F43" s="115"/>
      <c r="G43" s="115"/>
      <c r="H43" s="115"/>
      <c r="I43" s="115"/>
    </row>
    <row r="44" spans="1:9">
      <c r="C44" s="115"/>
      <c r="D44" s="115"/>
      <c r="E44" s="115"/>
      <c r="F44" s="115"/>
      <c r="G44" s="115"/>
      <c r="H44" s="115"/>
      <c r="I44" s="115"/>
    </row>
    <row r="45" spans="1:9">
      <c r="C45" s="115"/>
      <c r="D45" s="115"/>
      <c r="E45" s="115"/>
      <c r="F45" s="115"/>
      <c r="G45" s="115"/>
      <c r="H45" s="115"/>
      <c r="I45" s="115"/>
    </row>
    <row r="46" spans="1:9">
      <c r="C46" s="115"/>
      <c r="D46" s="115"/>
      <c r="E46" s="115"/>
      <c r="F46" s="115"/>
      <c r="G46" s="115"/>
      <c r="H46" s="115"/>
      <c r="I46" s="115"/>
    </row>
    <row r="47" spans="1:9">
      <c r="C47" s="115"/>
      <c r="D47" s="115"/>
      <c r="E47" s="115"/>
      <c r="F47" s="115"/>
      <c r="G47" s="115"/>
      <c r="H47" s="115"/>
      <c r="I47" s="115"/>
    </row>
    <row r="48" spans="1:9">
      <c r="C48" s="115"/>
      <c r="D48" s="115"/>
      <c r="E48" s="115"/>
      <c r="F48" s="115"/>
      <c r="G48" s="115"/>
      <c r="H48" s="115"/>
      <c r="I48" s="115"/>
    </row>
    <row r="49" spans="3:9">
      <c r="C49" s="115"/>
      <c r="D49" s="115"/>
      <c r="E49" s="115"/>
      <c r="F49" s="115"/>
      <c r="G49" s="115"/>
      <c r="H49" s="115"/>
      <c r="I49" s="115"/>
    </row>
    <row r="50" spans="3:9">
      <c r="C50" s="115"/>
      <c r="D50" s="115"/>
      <c r="E50" s="115"/>
      <c r="F50" s="115"/>
      <c r="G50" s="115"/>
      <c r="H50" s="115"/>
      <c r="I50" s="115"/>
    </row>
    <row r="51" spans="3:9">
      <c r="C51" s="115"/>
      <c r="D51" s="115"/>
      <c r="E51" s="115"/>
      <c r="F51" s="115"/>
      <c r="G51" s="115"/>
      <c r="H51" s="115"/>
      <c r="I51" s="115"/>
    </row>
    <row r="52" spans="3:9">
      <c r="C52" s="115"/>
      <c r="D52" s="115"/>
      <c r="E52" s="115"/>
      <c r="F52" s="115"/>
      <c r="G52" s="115"/>
      <c r="H52" s="115"/>
      <c r="I52" s="115"/>
    </row>
    <row r="53" spans="3:9">
      <c r="C53" s="115"/>
      <c r="D53" s="115"/>
      <c r="E53" s="115"/>
      <c r="F53" s="115"/>
      <c r="G53" s="115"/>
      <c r="H53" s="115"/>
      <c r="I53" s="115"/>
    </row>
    <row r="54" spans="3:9">
      <c r="C54" s="115"/>
      <c r="D54" s="115"/>
      <c r="E54" s="115"/>
      <c r="F54" s="115"/>
      <c r="G54" s="115"/>
      <c r="H54" s="115"/>
      <c r="I54" s="115"/>
    </row>
    <row r="55" spans="3:9">
      <c r="C55" s="115"/>
      <c r="D55" s="115"/>
      <c r="E55" s="115"/>
      <c r="F55" s="115"/>
      <c r="G55" s="115"/>
      <c r="H55" s="115"/>
      <c r="I55" s="115"/>
    </row>
    <row r="56" spans="3:9">
      <c r="C56" s="115"/>
      <c r="D56" s="115"/>
      <c r="E56" s="115"/>
      <c r="F56" s="115"/>
      <c r="G56" s="115"/>
      <c r="H56" s="115"/>
      <c r="I56" s="115"/>
    </row>
    <row r="57" spans="3:9">
      <c r="C57" s="115"/>
      <c r="D57" s="115"/>
      <c r="E57" s="115"/>
      <c r="F57" s="115"/>
      <c r="G57" s="115"/>
      <c r="H57" s="115"/>
      <c r="I57" s="115"/>
    </row>
    <row r="58" spans="3:9">
      <c r="C58" s="115"/>
      <c r="D58" s="115"/>
      <c r="E58" s="115"/>
      <c r="F58" s="115"/>
      <c r="G58" s="115"/>
      <c r="H58" s="115"/>
      <c r="I58" s="115"/>
    </row>
    <row r="59" spans="3:9">
      <c r="C59" s="115"/>
      <c r="D59" s="115"/>
      <c r="E59" s="115"/>
      <c r="F59" s="115"/>
      <c r="G59" s="115"/>
      <c r="H59" s="115"/>
      <c r="I59" s="115"/>
    </row>
    <row r="60" spans="3:9">
      <c r="C60" s="115"/>
      <c r="D60" s="115"/>
      <c r="E60" s="115"/>
      <c r="F60" s="115"/>
      <c r="G60" s="115"/>
      <c r="H60" s="115"/>
      <c r="I60" s="115"/>
    </row>
    <row r="61" spans="3:9">
      <c r="C61" s="115"/>
      <c r="D61" s="115"/>
      <c r="E61" s="115"/>
      <c r="F61" s="115"/>
      <c r="G61" s="115"/>
      <c r="H61" s="115"/>
      <c r="I61" s="115"/>
    </row>
    <row r="62" spans="3:9">
      <c r="C62" s="115"/>
      <c r="D62" s="115"/>
      <c r="E62" s="115"/>
      <c r="F62" s="115"/>
      <c r="G62" s="115"/>
      <c r="H62" s="115"/>
      <c r="I62" s="115"/>
    </row>
    <row r="63" spans="3:9">
      <c r="C63" s="115"/>
      <c r="D63" s="115"/>
      <c r="E63" s="115"/>
      <c r="F63" s="115"/>
      <c r="G63" s="115"/>
      <c r="H63" s="115"/>
      <c r="I63" s="115"/>
    </row>
    <row r="64" spans="3:9">
      <c r="C64" s="115"/>
      <c r="D64" s="115"/>
      <c r="E64" s="115"/>
      <c r="F64" s="115"/>
      <c r="G64" s="115"/>
      <c r="H64" s="115"/>
      <c r="I64" s="115"/>
    </row>
    <row r="65" spans="3:9">
      <c r="C65" s="115"/>
      <c r="D65" s="115"/>
      <c r="E65" s="115"/>
      <c r="F65" s="115"/>
      <c r="G65" s="115"/>
      <c r="H65" s="115"/>
      <c r="I65" s="115"/>
    </row>
    <row r="66" spans="3:9">
      <c r="C66" s="115"/>
      <c r="D66" s="115"/>
      <c r="E66" s="115"/>
      <c r="F66" s="115"/>
      <c r="G66" s="115"/>
      <c r="H66" s="115"/>
      <c r="I66" s="115"/>
    </row>
    <row r="67" spans="3:9">
      <c r="C67" s="115"/>
      <c r="D67" s="115"/>
      <c r="E67" s="115"/>
      <c r="F67" s="115"/>
      <c r="G67" s="115"/>
      <c r="H67" s="115"/>
      <c r="I67" s="115"/>
    </row>
    <row r="68" spans="3:9">
      <c r="C68" s="115"/>
      <c r="D68" s="115"/>
      <c r="E68" s="115"/>
      <c r="F68" s="115"/>
      <c r="G68" s="115"/>
      <c r="H68" s="115"/>
      <c r="I68" s="115"/>
    </row>
    <row r="69" spans="3:9">
      <c r="C69" s="115"/>
      <c r="D69" s="115"/>
      <c r="E69" s="115"/>
      <c r="F69" s="115"/>
      <c r="G69" s="115"/>
      <c r="H69" s="115"/>
      <c r="I69" s="115"/>
    </row>
    <row r="70" spans="3:9">
      <c r="C70" s="115"/>
      <c r="D70" s="115"/>
      <c r="E70" s="115"/>
      <c r="F70" s="115"/>
      <c r="G70" s="115"/>
      <c r="H70" s="115"/>
      <c r="I70" s="115"/>
    </row>
    <row r="71" spans="3:9">
      <c r="C71" s="115"/>
      <c r="D71" s="115"/>
      <c r="E71" s="115"/>
      <c r="F71" s="115"/>
      <c r="G71" s="115"/>
      <c r="H71" s="115"/>
      <c r="I71" s="115"/>
    </row>
    <row r="72" spans="3:9">
      <c r="C72" s="115"/>
      <c r="D72" s="115"/>
      <c r="E72" s="115"/>
      <c r="F72" s="115"/>
      <c r="G72" s="115"/>
      <c r="H72" s="115"/>
      <c r="I72" s="115"/>
    </row>
    <row r="73" spans="3:9">
      <c r="C73" s="115"/>
      <c r="D73" s="115"/>
      <c r="E73" s="115"/>
      <c r="F73" s="115"/>
      <c r="G73" s="115"/>
      <c r="H73" s="115"/>
      <c r="I73" s="115"/>
    </row>
    <row r="74" spans="3:9">
      <c r="C74" s="115"/>
      <c r="D74" s="115"/>
      <c r="E74" s="115"/>
      <c r="F74" s="115"/>
      <c r="G74" s="115"/>
      <c r="H74" s="115"/>
      <c r="I74" s="115"/>
    </row>
    <row r="75" spans="3:9">
      <c r="C75" s="115"/>
      <c r="D75" s="115"/>
      <c r="E75" s="115"/>
      <c r="F75" s="115"/>
      <c r="G75" s="115"/>
      <c r="H75" s="115"/>
      <c r="I75" s="115"/>
    </row>
    <row r="76" spans="3:9">
      <c r="C76" s="115"/>
      <c r="D76" s="115"/>
      <c r="E76" s="115"/>
      <c r="F76" s="115"/>
      <c r="G76" s="115"/>
      <c r="H76" s="115"/>
      <c r="I76" s="115"/>
    </row>
    <row r="77" spans="3:9">
      <c r="C77" s="115"/>
      <c r="D77" s="115"/>
      <c r="E77" s="115"/>
      <c r="F77" s="115"/>
      <c r="G77" s="115"/>
      <c r="H77" s="115"/>
      <c r="I77" s="115"/>
    </row>
    <row r="78" spans="3:9">
      <c r="C78" s="115"/>
      <c r="D78" s="115"/>
      <c r="E78" s="115"/>
      <c r="F78" s="115"/>
      <c r="G78" s="115"/>
      <c r="H78" s="115"/>
      <c r="I78" s="115"/>
    </row>
    <row r="79" spans="3:9">
      <c r="C79" s="115"/>
      <c r="D79" s="115"/>
      <c r="E79" s="115"/>
      <c r="F79" s="115"/>
      <c r="G79" s="115"/>
      <c r="H79" s="115"/>
      <c r="I79" s="115"/>
    </row>
    <row r="80" spans="3:9">
      <c r="C80" s="115"/>
      <c r="D80" s="115"/>
      <c r="E80" s="115"/>
      <c r="F80" s="115"/>
      <c r="G80" s="115"/>
      <c r="H80" s="115"/>
      <c r="I80" s="115"/>
    </row>
    <row r="81" spans="3:9">
      <c r="C81" s="115"/>
      <c r="D81" s="115"/>
      <c r="E81" s="115"/>
      <c r="F81" s="115"/>
      <c r="G81" s="115"/>
      <c r="H81" s="115"/>
      <c r="I81" s="115"/>
    </row>
    <row r="82" spans="3:9">
      <c r="C82" s="115"/>
      <c r="D82" s="115"/>
      <c r="E82" s="115"/>
      <c r="F82" s="115"/>
      <c r="G82" s="115"/>
      <c r="H82" s="115"/>
      <c r="I82" s="115"/>
    </row>
    <row r="83" spans="3:9">
      <c r="C83" s="115"/>
      <c r="D83" s="115"/>
      <c r="E83" s="115"/>
      <c r="F83" s="115"/>
      <c r="G83" s="115"/>
      <c r="H83" s="115"/>
      <c r="I83" s="115"/>
    </row>
    <row r="84" spans="3:9">
      <c r="C84" s="115"/>
      <c r="D84" s="115"/>
      <c r="E84" s="115"/>
      <c r="F84" s="115"/>
      <c r="G84" s="115"/>
      <c r="H84" s="115"/>
      <c r="I84" s="115"/>
    </row>
    <row r="85" spans="3:9">
      <c r="C85" s="115"/>
      <c r="D85" s="115"/>
      <c r="E85" s="115"/>
      <c r="F85" s="115"/>
      <c r="G85" s="115"/>
      <c r="H85" s="115"/>
      <c r="I85" s="115"/>
    </row>
    <row r="86" spans="3:9">
      <c r="C86" s="115"/>
      <c r="D86" s="115"/>
      <c r="E86" s="115"/>
      <c r="F86" s="115"/>
      <c r="G86" s="115"/>
      <c r="H86" s="115"/>
      <c r="I86" s="115"/>
    </row>
    <row r="87" spans="3:9">
      <c r="C87" s="115"/>
      <c r="D87" s="115"/>
      <c r="E87" s="115"/>
      <c r="F87" s="115"/>
      <c r="G87" s="115"/>
      <c r="H87" s="115"/>
      <c r="I87" s="115"/>
    </row>
    <row r="88" spans="3:9">
      <c r="C88" s="115"/>
      <c r="D88" s="115"/>
      <c r="E88" s="115"/>
      <c r="F88" s="115"/>
      <c r="G88" s="115"/>
      <c r="H88" s="115"/>
      <c r="I88" s="115"/>
    </row>
    <row r="89" spans="3:9">
      <c r="C89" s="115"/>
      <c r="D89" s="115"/>
      <c r="E89" s="115"/>
      <c r="F89" s="115"/>
      <c r="G89" s="115"/>
      <c r="H89" s="115"/>
      <c r="I89" s="115"/>
    </row>
    <row r="90" spans="3:9">
      <c r="C90" s="115"/>
      <c r="D90" s="115"/>
      <c r="E90" s="115"/>
      <c r="F90" s="115"/>
      <c r="G90" s="115"/>
      <c r="H90" s="115"/>
      <c r="I90" s="115"/>
    </row>
    <row r="91" spans="3:9">
      <c r="C91" s="115"/>
      <c r="D91" s="115"/>
      <c r="E91" s="115"/>
      <c r="F91" s="115"/>
      <c r="G91" s="115"/>
      <c r="H91" s="115"/>
      <c r="I91" s="115"/>
    </row>
    <row r="92" spans="3:9">
      <c r="C92" s="115"/>
      <c r="D92" s="115"/>
      <c r="E92" s="115"/>
      <c r="F92" s="115"/>
      <c r="G92" s="115"/>
      <c r="H92" s="115"/>
      <c r="I92" s="115"/>
    </row>
    <row r="93" spans="3:9">
      <c r="C93" s="115"/>
      <c r="D93" s="115"/>
      <c r="E93" s="115"/>
      <c r="F93" s="115"/>
      <c r="G93" s="115"/>
      <c r="H93" s="115"/>
      <c r="I93" s="115"/>
    </row>
    <row r="94" spans="3:9">
      <c r="C94" s="115"/>
      <c r="D94" s="115"/>
      <c r="E94" s="115"/>
      <c r="F94" s="115"/>
      <c r="G94" s="115"/>
      <c r="H94" s="115"/>
      <c r="I94" s="115"/>
    </row>
    <row r="95" spans="3:9">
      <c r="C95" s="115"/>
      <c r="D95" s="115"/>
      <c r="E95" s="115"/>
      <c r="F95" s="115"/>
      <c r="G95" s="115"/>
      <c r="H95" s="115"/>
      <c r="I95" s="115"/>
    </row>
    <row r="96" spans="3:9">
      <c r="C96" s="115"/>
      <c r="D96" s="115"/>
      <c r="E96" s="115"/>
      <c r="F96" s="115"/>
      <c r="G96" s="115"/>
      <c r="H96" s="115"/>
      <c r="I96" s="115"/>
    </row>
    <row r="97" spans="3:9">
      <c r="C97" s="115"/>
      <c r="D97" s="115"/>
      <c r="E97" s="115"/>
      <c r="F97" s="115"/>
      <c r="G97" s="115"/>
      <c r="H97" s="115"/>
      <c r="I97" s="115"/>
    </row>
    <row r="98" spans="3:9">
      <c r="C98" s="115"/>
      <c r="D98" s="115"/>
      <c r="E98" s="115"/>
      <c r="F98" s="115"/>
      <c r="G98" s="115"/>
      <c r="H98" s="115"/>
      <c r="I98" s="115"/>
    </row>
    <row r="99" spans="3:9">
      <c r="C99" s="115"/>
      <c r="D99" s="115"/>
      <c r="E99" s="115"/>
      <c r="F99" s="115"/>
      <c r="G99" s="115"/>
      <c r="H99" s="115"/>
      <c r="I99" s="115"/>
    </row>
    <row r="100" spans="3:9">
      <c r="C100" s="115"/>
      <c r="D100" s="115"/>
      <c r="E100" s="115"/>
      <c r="F100" s="115"/>
      <c r="G100" s="115"/>
      <c r="H100" s="115"/>
      <c r="I100" s="115"/>
    </row>
    <row r="101" spans="3:9">
      <c r="C101" s="115"/>
      <c r="D101" s="115"/>
      <c r="E101" s="115"/>
      <c r="F101" s="115"/>
      <c r="G101" s="115"/>
      <c r="H101" s="115"/>
      <c r="I101" s="115"/>
    </row>
    <row r="102" spans="3:9">
      <c r="C102" s="115"/>
      <c r="D102" s="115"/>
      <c r="E102" s="115"/>
      <c r="F102" s="115"/>
      <c r="G102" s="115"/>
      <c r="H102" s="115"/>
      <c r="I102" s="115"/>
    </row>
    <row r="103" spans="3:9">
      <c r="C103" s="115"/>
      <c r="D103" s="115"/>
      <c r="E103" s="115"/>
      <c r="F103" s="115"/>
      <c r="G103" s="115"/>
      <c r="H103" s="115"/>
      <c r="I103" s="115"/>
    </row>
    <row r="104" spans="3:9">
      <c r="C104" s="115"/>
      <c r="D104" s="115"/>
      <c r="E104" s="115"/>
      <c r="F104" s="115"/>
      <c r="G104" s="115"/>
      <c r="H104" s="115"/>
      <c r="I104" s="115"/>
    </row>
    <row r="105" spans="3:9">
      <c r="C105" s="115"/>
      <c r="D105" s="115"/>
      <c r="E105" s="115"/>
      <c r="F105" s="115"/>
      <c r="G105" s="115"/>
      <c r="H105" s="115"/>
      <c r="I105" s="115"/>
    </row>
    <row r="106" spans="3:9">
      <c r="C106" s="115"/>
      <c r="D106" s="115"/>
      <c r="E106" s="115"/>
      <c r="F106" s="115"/>
      <c r="G106" s="115"/>
      <c r="H106" s="115"/>
      <c r="I106" s="115"/>
    </row>
    <row r="107" spans="3:9">
      <c r="C107" s="115"/>
      <c r="D107" s="115"/>
      <c r="E107" s="115"/>
      <c r="F107" s="115"/>
      <c r="G107" s="115"/>
      <c r="H107" s="115"/>
      <c r="I107" s="115"/>
    </row>
    <row r="108" spans="3:9">
      <c r="C108" s="115"/>
      <c r="D108" s="115"/>
      <c r="E108" s="115"/>
      <c r="F108" s="115"/>
      <c r="G108" s="115"/>
      <c r="H108" s="115"/>
      <c r="I108" s="115"/>
    </row>
    <row r="109" spans="3:9">
      <c r="C109" s="115"/>
      <c r="D109" s="115"/>
      <c r="E109" s="115"/>
      <c r="F109" s="115"/>
      <c r="G109" s="115"/>
      <c r="H109" s="115"/>
      <c r="I109" s="115"/>
    </row>
    <row r="110" spans="3:9">
      <c r="C110" s="115"/>
      <c r="D110" s="115"/>
      <c r="E110" s="115"/>
      <c r="F110" s="115"/>
      <c r="G110" s="115"/>
      <c r="H110" s="115"/>
      <c r="I110" s="115"/>
    </row>
    <row r="111" spans="3:9">
      <c r="C111" s="115"/>
      <c r="D111" s="115"/>
      <c r="E111" s="115"/>
      <c r="F111" s="115"/>
      <c r="G111" s="115"/>
      <c r="H111" s="115"/>
      <c r="I111" s="115"/>
    </row>
    <row r="112" spans="3:9">
      <c r="C112" s="115"/>
      <c r="D112" s="115"/>
      <c r="E112" s="115"/>
      <c r="F112" s="115"/>
      <c r="G112" s="115"/>
      <c r="H112" s="115"/>
      <c r="I112" s="115"/>
    </row>
    <row r="113" spans="3:9">
      <c r="C113" s="115"/>
      <c r="D113" s="115"/>
      <c r="E113" s="115"/>
      <c r="F113" s="115"/>
      <c r="G113" s="115"/>
      <c r="H113" s="115"/>
      <c r="I113" s="115"/>
    </row>
    <row r="114" spans="3:9">
      <c r="C114" s="115"/>
      <c r="D114" s="115"/>
      <c r="E114" s="115"/>
      <c r="F114" s="115"/>
      <c r="G114" s="115"/>
      <c r="H114" s="115"/>
      <c r="I114" s="115"/>
    </row>
    <row r="115" spans="3:9">
      <c r="C115" s="115"/>
      <c r="D115" s="115"/>
      <c r="E115" s="115"/>
      <c r="F115" s="115"/>
      <c r="G115" s="115"/>
      <c r="H115" s="115"/>
      <c r="I115" s="115"/>
    </row>
    <row r="116" spans="3:9">
      <c r="C116" s="115"/>
      <c r="D116" s="115"/>
      <c r="E116" s="115"/>
      <c r="F116" s="115"/>
      <c r="G116" s="115"/>
      <c r="H116" s="115"/>
      <c r="I116" s="115"/>
    </row>
    <row r="117" spans="3:9">
      <c r="C117" s="115"/>
      <c r="D117" s="115"/>
      <c r="E117" s="115"/>
      <c r="F117" s="115"/>
      <c r="G117" s="115"/>
      <c r="H117" s="115"/>
      <c r="I117" s="115"/>
    </row>
    <row r="118" spans="3:9">
      <c r="C118" s="115"/>
      <c r="D118" s="115"/>
      <c r="E118" s="115"/>
      <c r="F118" s="115"/>
      <c r="G118" s="115"/>
      <c r="H118" s="115"/>
      <c r="I118" s="115"/>
    </row>
    <row r="119" spans="3:9">
      <c r="C119" s="115"/>
      <c r="D119" s="115"/>
      <c r="E119" s="115"/>
      <c r="F119" s="115"/>
      <c r="G119" s="115"/>
      <c r="H119" s="115"/>
      <c r="I119" s="115"/>
    </row>
    <row r="120" spans="3:9">
      <c r="C120" s="115"/>
      <c r="D120" s="115"/>
      <c r="E120" s="115"/>
      <c r="F120" s="115"/>
      <c r="G120" s="115"/>
      <c r="H120" s="115"/>
      <c r="I120" s="115"/>
    </row>
    <row r="121" spans="3:9">
      <c r="C121" s="115"/>
      <c r="D121" s="115"/>
      <c r="E121" s="115"/>
      <c r="F121" s="115"/>
      <c r="G121" s="115"/>
      <c r="H121" s="115"/>
      <c r="I121" s="115"/>
    </row>
    <row r="122" spans="3:9">
      <c r="C122" s="115"/>
      <c r="D122" s="115"/>
      <c r="E122" s="115"/>
      <c r="F122" s="115"/>
      <c r="G122" s="115"/>
      <c r="H122" s="115"/>
      <c r="I122" s="115"/>
    </row>
    <row r="123" spans="3:9">
      <c r="C123" s="115"/>
      <c r="D123" s="115"/>
      <c r="E123" s="115"/>
      <c r="F123" s="115"/>
      <c r="G123" s="115"/>
      <c r="H123" s="115"/>
      <c r="I123" s="115"/>
    </row>
    <row r="124" spans="3:9">
      <c r="C124" s="115"/>
      <c r="D124" s="115"/>
      <c r="E124" s="115"/>
      <c r="F124" s="115"/>
      <c r="G124" s="115"/>
      <c r="H124" s="115"/>
      <c r="I124" s="115"/>
    </row>
    <row r="125" spans="3:9">
      <c r="C125" s="115"/>
      <c r="D125" s="115"/>
      <c r="E125" s="115"/>
      <c r="F125" s="115"/>
      <c r="G125" s="115"/>
      <c r="H125" s="115"/>
      <c r="I125" s="115"/>
    </row>
    <row r="126" spans="3:9">
      <c r="C126" s="115"/>
      <c r="D126" s="115"/>
      <c r="E126" s="115"/>
      <c r="F126" s="115"/>
      <c r="G126" s="115"/>
      <c r="H126" s="115"/>
      <c r="I126" s="115"/>
    </row>
    <row r="127" spans="3:9">
      <c r="C127" s="115"/>
      <c r="D127" s="115"/>
      <c r="E127" s="115"/>
      <c r="F127" s="115"/>
      <c r="G127" s="115"/>
      <c r="H127" s="115"/>
      <c r="I127" s="115"/>
    </row>
    <row r="128" spans="3:9">
      <c r="C128" s="115"/>
      <c r="D128" s="115"/>
      <c r="E128" s="115"/>
      <c r="F128" s="115"/>
      <c r="G128" s="115"/>
      <c r="H128" s="115"/>
      <c r="I128" s="115"/>
    </row>
    <row r="129" spans="3:9">
      <c r="C129" s="115"/>
      <c r="D129" s="115"/>
      <c r="E129" s="115"/>
      <c r="F129" s="115"/>
      <c r="G129" s="115"/>
      <c r="H129" s="115"/>
      <c r="I129" s="115"/>
    </row>
    <row r="130" spans="3:9">
      <c r="C130" s="115"/>
      <c r="D130" s="115"/>
      <c r="E130" s="115"/>
      <c r="F130" s="115"/>
      <c r="G130" s="115"/>
      <c r="H130" s="115"/>
      <c r="I130" s="115"/>
    </row>
    <row r="131" spans="3:9">
      <c r="C131" s="115"/>
      <c r="D131" s="115"/>
      <c r="E131" s="115"/>
      <c r="F131" s="115"/>
      <c r="G131" s="115"/>
      <c r="H131" s="115"/>
      <c r="I131" s="115"/>
    </row>
    <row r="132" spans="3:9">
      <c r="C132" s="115"/>
      <c r="D132" s="115"/>
      <c r="E132" s="115"/>
      <c r="F132" s="115"/>
      <c r="G132" s="115"/>
      <c r="H132" s="115"/>
      <c r="I132" s="115"/>
    </row>
    <row r="133" spans="3:9">
      <c r="C133" s="115"/>
      <c r="D133" s="115"/>
      <c r="E133" s="115"/>
      <c r="F133" s="115"/>
      <c r="G133" s="115"/>
      <c r="H133" s="115"/>
      <c r="I133" s="115"/>
    </row>
    <row r="134" spans="3:9">
      <c r="C134" s="115"/>
      <c r="D134" s="115"/>
      <c r="E134" s="115"/>
      <c r="F134" s="115"/>
      <c r="G134" s="115"/>
      <c r="H134" s="115"/>
      <c r="I134" s="115"/>
    </row>
    <row r="135" spans="3:9">
      <c r="C135" s="115"/>
      <c r="D135" s="115"/>
      <c r="E135" s="115"/>
      <c r="F135" s="115"/>
      <c r="G135" s="115"/>
      <c r="H135" s="115"/>
      <c r="I135" s="115"/>
    </row>
    <row r="136" spans="3:9">
      <c r="C136" s="115"/>
      <c r="D136" s="115"/>
      <c r="E136" s="115"/>
      <c r="F136" s="115"/>
      <c r="G136" s="115"/>
      <c r="H136" s="115"/>
      <c r="I136" s="115"/>
    </row>
    <row r="137" spans="3:9">
      <c r="C137" s="115"/>
      <c r="D137" s="115"/>
      <c r="E137" s="115"/>
      <c r="F137" s="115"/>
      <c r="G137" s="115"/>
      <c r="H137" s="115"/>
      <c r="I137" s="115"/>
    </row>
    <row r="138" spans="3:9">
      <c r="C138" s="115"/>
      <c r="D138" s="115"/>
      <c r="E138" s="115"/>
      <c r="F138" s="115"/>
      <c r="G138" s="115"/>
      <c r="H138" s="115"/>
      <c r="I138" s="115"/>
    </row>
    <row r="139" spans="3:9">
      <c r="C139" s="115"/>
      <c r="D139" s="115"/>
      <c r="E139" s="115"/>
      <c r="F139" s="115"/>
      <c r="G139" s="115"/>
      <c r="H139" s="115"/>
      <c r="I139" s="115"/>
    </row>
    <row r="140" spans="3:9">
      <c r="C140" s="115"/>
      <c r="D140" s="115"/>
      <c r="E140" s="115"/>
      <c r="F140" s="115"/>
      <c r="G140" s="115"/>
      <c r="H140" s="115"/>
      <c r="I140" s="115"/>
    </row>
    <row r="141" spans="3:9">
      <c r="C141" s="115"/>
      <c r="D141" s="115"/>
      <c r="E141" s="115"/>
      <c r="F141" s="115"/>
      <c r="G141" s="115"/>
      <c r="H141" s="115"/>
      <c r="I141" s="115"/>
    </row>
    <row r="142" spans="3:9">
      <c r="C142" s="115"/>
      <c r="D142" s="115"/>
      <c r="E142" s="115"/>
      <c r="F142" s="115"/>
      <c r="G142" s="115"/>
      <c r="H142" s="115"/>
      <c r="I142" s="115"/>
    </row>
    <row r="143" spans="3:9">
      <c r="C143" s="115"/>
      <c r="D143" s="115"/>
      <c r="E143" s="115"/>
      <c r="F143" s="115"/>
      <c r="G143" s="115"/>
      <c r="H143" s="115"/>
      <c r="I143" s="115"/>
    </row>
    <row r="144" spans="3:9">
      <c r="C144" s="115"/>
      <c r="D144" s="115"/>
      <c r="E144" s="115"/>
      <c r="F144" s="115"/>
      <c r="G144" s="115"/>
      <c r="H144" s="115"/>
      <c r="I144" s="115"/>
    </row>
    <row r="145" spans="3:9">
      <c r="C145" s="115"/>
      <c r="D145" s="115"/>
      <c r="E145" s="115"/>
      <c r="F145" s="115"/>
      <c r="G145" s="115"/>
      <c r="H145" s="115"/>
      <c r="I145" s="115"/>
    </row>
    <row r="146" spans="3:9">
      <c r="C146" s="115"/>
      <c r="D146" s="115"/>
      <c r="E146" s="115"/>
      <c r="F146" s="115"/>
      <c r="G146" s="115"/>
      <c r="H146" s="115"/>
      <c r="I146" s="115"/>
    </row>
    <row r="147" spans="3:9">
      <c r="C147" s="115"/>
      <c r="D147" s="115"/>
      <c r="E147" s="115"/>
      <c r="F147" s="115"/>
      <c r="G147" s="115"/>
      <c r="H147" s="115"/>
      <c r="I147" s="115"/>
    </row>
    <row r="148" spans="3:9">
      <c r="C148" s="115"/>
      <c r="D148" s="115"/>
      <c r="E148" s="115"/>
      <c r="F148" s="115"/>
      <c r="G148" s="115"/>
      <c r="H148" s="115"/>
      <c r="I148" s="115"/>
    </row>
    <row r="149" spans="3:9">
      <c r="C149" s="115"/>
      <c r="D149" s="115"/>
      <c r="E149" s="115"/>
      <c r="F149" s="115"/>
      <c r="G149" s="115"/>
      <c r="H149" s="115"/>
      <c r="I149" s="115"/>
    </row>
    <row r="150" spans="3:9">
      <c r="C150" s="115"/>
      <c r="D150" s="115"/>
      <c r="E150" s="115"/>
      <c r="F150" s="115"/>
      <c r="G150" s="115"/>
      <c r="H150" s="115"/>
      <c r="I150" s="115"/>
    </row>
    <row r="151" spans="3:9">
      <c r="C151" s="115"/>
      <c r="D151" s="115"/>
      <c r="E151" s="115"/>
      <c r="F151" s="115"/>
      <c r="G151" s="115"/>
      <c r="H151" s="115"/>
      <c r="I151" s="115"/>
    </row>
    <row r="152" spans="3:9">
      <c r="C152" s="115"/>
      <c r="D152" s="115"/>
      <c r="E152" s="115"/>
      <c r="F152" s="115"/>
      <c r="G152" s="115"/>
      <c r="H152" s="115"/>
      <c r="I152" s="115"/>
    </row>
    <row r="153" spans="3:9">
      <c r="C153" s="115"/>
      <c r="D153" s="115"/>
      <c r="E153" s="115"/>
      <c r="F153" s="115"/>
      <c r="G153" s="115"/>
      <c r="H153" s="115"/>
      <c r="I153" s="115"/>
    </row>
    <row r="154" spans="3:9">
      <c r="C154" s="115"/>
      <c r="D154" s="115"/>
      <c r="E154" s="115"/>
      <c r="F154" s="115"/>
      <c r="G154" s="115"/>
      <c r="H154" s="115"/>
      <c r="I154" s="115"/>
    </row>
    <row r="155" spans="3:9">
      <c r="C155" s="115"/>
      <c r="D155" s="115"/>
      <c r="E155" s="115"/>
      <c r="F155" s="115"/>
      <c r="G155" s="115"/>
      <c r="H155" s="115"/>
      <c r="I155" s="115"/>
    </row>
    <row r="156" spans="3:9">
      <c r="C156" s="115"/>
      <c r="D156" s="115"/>
      <c r="E156" s="115"/>
      <c r="F156" s="115"/>
      <c r="G156" s="115"/>
      <c r="H156" s="115"/>
      <c r="I156" s="115"/>
    </row>
    <row r="157" spans="3:9">
      <c r="C157" s="115"/>
      <c r="D157" s="115"/>
      <c r="E157" s="115"/>
      <c r="F157" s="115"/>
      <c r="G157" s="115"/>
      <c r="H157" s="115"/>
      <c r="I157" s="115"/>
    </row>
    <row r="158" spans="3:9">
      <c r="C158" s="115"/>
      <c r="D158" s="115"/>
      <c r="E158" s="115"/>
      <c r="F158" s="115"/>
      <c r="G158" s="115"/>
      <c r="H158" s="115"/>
      <c r="I158" s="115"/>
    </row>
    <row r="159" spans="3:9">
      <c r="C159" s="115"/>
      <c r="D159" s="115"/>
      <c r="E159" s="115"/>
      <c r="F159" s="115"/>
      <c r="G159" s="115"/>
      <c r="H159" s="115"/>
      <c r="I159" s="115"/>
    </row>
    <row r="160" spans="3:9">
      <c r="C160" s="115"/>
      <c r="D160" s="115"/>
      <c r="E160" s="115"/>
      <c r="F160" s="115"/>
      <c r="G160" s="115"/>
      <c r="H160" s="115"/>
      <c r="I160" s="115"/>
    </row>
    <row r="161" spans="3:9">
      <c r="C161" s="115"/>
      <c r="D161" s="115"/>
      <c r="E161" s="115"/>
      <c r="F161" s="115"/>
      <c r="G161" s="115"/>
      <c r="H161" s="115"/>
      <c r="I161" s="115"/>
    </row>
    <row r="162" spans="3:9">
      <c r="C162" s="115"/>
      <c r="D162" s="115"/>
      <c r="E162" s="115"/>
      <c r="F162" s="115"/>
      <c r="G162" s="115"/>
      <c r="H162" s="115"/>
      <c r="I162" s="115"/>
    </row>
  </sheetData>
  <mergeCells count="4">
    <mergeCell ref="A1:G1"/>
    <mergeCell ref="A2:G2"/>
    <mergeCell ref="A3:G3"/>
    <mergeCell ref="A4:G4"/>
  </mergeCells>
  <pageMargins left="0.7" right="0.7" top="0.75" bottom="0.75" header="0.3" footer="0.3"/>
  <pageSetup scale="95" orientation="landscape"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I37"/>
  <sheetViews>
    <sheetView showFormulas="1" workbookViewId="0">
      <selection activeCell="H9" sqref="H9"/>
    </sheetView>
  </sheetViews>
  <sheetFormatPr defaultRowHeight="14.5"/>
  <cols>
    <col min="1" max="1" width="16.54296875" customWidth="1"/>
  </cols>
  <sheetData>
    <row r="1" spans="1:9" ht="15.5">
      <c r="A1" s="197" t="s">
        <v>0</v>
      </c>
      <c r="B1" s="197"/>
      <c r="C1" s="197"/>
      <c r="D1" s="197"/>
      <c r="E1" s="197"/>
      <c r="F1" s="197"/>
      <c r="G1" s="197"/>
      <c r="H1" s="197"/>
      <c r="I1" s="3"/>
    </row>
    <row r="2" spans="1:9" ht="15.5">
      <c r="A2" s="62"/>
      <c r="B2" s="63"/>
      <c r="C2" s="197" t="s">
        <v>1</v>
      </c>
      <c r="D2" s="197"/>
      <c r="E2" s="197"/>
      <c r="F2" s="197"/>
      <c r="G2" s="197"/>
      <c r="H2" s="62"/>
      <c r="I2" s="3"/>
    </row>
    <row r="3" spans="1:9" ht="15.5">
      <c r="A3" s="62"/>
      <c r="B3" s="62"/>
      <c r="C3" s="62"/>
      <c r="D3" s="62"/>
      <c r="E3" s="62"/>
      <c r="F3" s="62"/>
      <c r="G3" s="62"/>
      <c r="H3" s="64"/>
      <c r="I3" s="3"/>
    </row>
    <row r="4" spans="1:9" ht="31">
      <c r="A4" s="193"/>
      <c r="B4" s="193" t="s">
        <v>3</v>
      </c>
      <c r="C4" s="62" t="s">
        <v>11</v>
      </c>
      <c r="D4" s="193" t="s">
        <v>5</v>
      </c>
      <c r="E4" s="62" t="s">
        <v>7</v>
      </c>
      <c r="F4" s="193" t="s">
        <v>8</v>
      </c>
      <c r="G4" s="64"/>
      <c r="H4" s="3"/>
      <c r="I4" s="1"/>
    </row>
    <row r="5" spans="1:9" ht="31">
      <c r="A5" s="193" t="s">
        <v>2</v>
      </c>
      <c r="B5" s="193" t="s">
        <v>4</v>
      </c>
      <c r="C5" s="62" t="s">
        <v>12</v>
      </c>
      <c r="D5" s="193" t="s">
        <v>6</v>
      </c>
      <c r="E5" s="62" t="s">
        <v>5</v>
      </c>
      <c r="F5" s="193" t="s">
        <v>9</v>
      </c>
      <c r="G5" s="64"/>
      <c r="H5" s="3"/>
      <c r="I5" s="1"/>
    </row>
    <row r="6" spans="1:9" ht="15.5">
      <c r="A6" s="66">
        <f>+'Asset aquisitions planned'!F7</f>
        <v>44927</v>
      </c>
      <c r="B6" s="67">
        <f>+'Asset aquisitions planned'!B8</f>
        <v>545000</v>
      </c>
      <c r="C6" s="190"/>
      <c r="D6" s="191"/>
      <c r="E6" s="192"/>
      <c r="F6" s="68">
        <f>B6-E6</f>
        <v>545000</v>
      </c>
      <c r="G6" s="64"/>
      <c r="H6" s="3"/>
      <c r="I6" s="1"/>
    </row>
    <row r="7" spans="1:9" ht="15.5">
      <c r="A7" s="87">
        <v>45291</v>
      </c>
      <c r="B7" s="70">
        <f>+'Asset aquisitions planned'!B8</f>
        <v>545000</v>
      </c>
      <c r="C7" s="70">
        <f>B7-'Asset aquisitions planned'!D8</f>
        <v>495000</v>
      </c>
      <c r="D7" s="71">
        <f>C7/'Asset aquisitions planned'!C8</f>
        <v>19800</v>
      </c>
      <c r="E7" s="71">
        <f>D7</f>
        <v>19800</v>
      </c>
      <c r="F7" s="71">
        <f>F$6-E7</f>
        <v>525200</v>
      </c>
      <c r="G7" s="69"/>
      <c r="H7" s="61"/>
      <c r="I7" s="60"/>
    </row>
    <row r="8" spans="1:9" ht="15.5">
      <c r="A8" s="87">
        <v>45657</v>
      </c>
      <c r="B8" s="67">
        <f t="shared" ref="B8:C10" si="0">B7</f>
        <v>545000</v>
      </c>
      <c r="C8" s="70">
        <f t="shared" si="0"/>
        <v>495000</v>
      </c>
      <c r="D8" s="71">
        <f>C8/'Asset aquisitions planned'!C8</f>
        <v>19800</v>
      </c>
      <c r="E8" s="71">
        <f>D8+E7</f>
        <v>39600</v>
      </c>
      <c r="F8" s="71">
        <f>F$6-E8</f>
        <v>505400</v>
      </c>
      <c r="G8" s="64"/>
      <c r="H8" s="3"/>
      <c r="I8" s="1"/>
    </row>
    <row r="9" spans="1:9" ht="15.5">
      <c r="A9" s="87">
        <v>46022</v>
      </c>
      <c r="B9" s="67">
        <f t="shared" si="0"/>
        <v>545000</v>
      </c>
      <c r="C9" s="70">
        <f t="shared" si="0"/>
        <v>495000</v>
      </c>
      <c r="D9" s="71">
        <f>C9/'Asset aquisitions planned'!C8</f>
        <v>19800</v>
      </c>
      <c r="E9" s="71">
        <f>D9+E8</f>
        <v>59400</v>
      </c>
      <c r="F9" s="71">
        <f>F$6-E9</f>
        <v>485600</v>
      </c>
      <c r="G9" s="64"/>
      <c r="H9" s="3"/>
      <c r="I9" s="1"/>
    </row>
    <row r="10" spans="1:9" ht="15.5">
      <c r="A10" s="87">
        <v>46387</v>
      </c>
      <c r="B10" s="67">
        <f t="shared" si="0"/>
        <v>545000</v>
      </c>
      <c r="C10" s="70">
        <f t="shared" si="0"/>
        <v>495000</v>
      </c>
      <c r="D10" s="71">
        <f>C10/'Asset aquisitions planned'!C8</f>
        <v>19800</v>
      </c>
      <c r="E10" s="71">
        <f>D10+E9</f>
        <v>79200</v>
      </c>
      <c r="F10" s="71">
        <f>F$6-E10</f>
        <v>465800</v>
      </c>
      <c r="G10" s="64"/>
      <c r="H10" s="3"/>
      <c r="I10" s="3"/>
    </row>
    <row r="11" spans="1:9" ht="15.5">
      <c r="A11" s="4"/>
      <c r="B11" s="4"/>
      <c r="C11" s="2"/>
      <c r="D11" s="2"/>
      <c r="E11" s="2"/>
      <c r="F11" s="4"/>
      <c r="G11" s="4"/>
      <c r="H11" s="2"/>
      <c r="I11" s="4"/>
    </row>
    <row r="12" spans="1:9">
      <c r="A12" s="3"/>
      <c r="B12" s="3"/>
      <c r="C12" s="3"/>
      <c r="D12" s="3"/>
      <c r="E12" s="3"/>
      <c r="F12" s="3"/>
      <c r="G12" s="3"/>
      <c r="H12" s="3"/>
      <c r="I12" s="3"/>
    </row>
    <row r="13" spans="1:9" ht="15.5">
      <c r="A13" s="197" t="s">
        <v>10</v>
      </c>
      <c r="B13" s="197"/>
      <c r="C13" s="197"/>
      <c r="D13" s="197"/>
      <c r="E13" s="197"/>
      <c r="F13" s="197"/>
      <c r="G13" s="197"/>
      <c r="H13" s="197"/>
      <c r="I13" s="3"/>
    </row>
    <row r="14" spans="1:9" ht="15.5">
      <c r="A14" s="62"/>
      <c r="B14" s="70"/>
      <c r="C14" s="197" t="s">
        <v>1</v>
      </c>
      <c r="D14" s="197"/>
      <c r="E14" s="197"/>
      <c r="F14" s="197"/>
      <c r="G14" s="197"/>
      <c r="H14" s="62"/>
      <c r="I14" s="3"/>
    </row>
    <row r="15" spans="1:9" ht="15.5">
      <c r="A15" s="62"/>
      <c r="B15" s="62"/>
      <c r="C15" s="62"/>
      <c r="D15" s="62"/>
      <c r="E15" s="62"/>
      <c r="F15" s="62"/>
      <c r="G15" s="64"/>
      <c r="H15" s="3"/>
      <c r="I15" s="1"/>
    </row>
    <row r="16" spans="1:9" ht="31">
      <c r="A16" s="193"/>
      <c r="B16" s="193" t="s">
        <v>3</v>
      </c>
      <c r="C16" s="62" t="s">
        <v>11</v>
      </c>
      <c r="D16" s="193" t="s">
        <v>5</v>
      </c>
      <c r="E16" s="62" t="s">
        <v>7</v>
      </c>
      <c r="F16" s="193" t="s">
        <v>8</v>
      </c>
      <c r="G16" s="64"/>
      <c r="H16" s="3"/>
      <c r="I16" s="1"/>
    </row>
    <row r="17" spans="1:9" ht="31">
      <c r="A17" s="193" t="s">
        <v>2</v>
      </c>
      <c r="B17" s="193" t="s">
        <v>4</v>
      </c>
      <c r="C17" s="62" t="s">
        <v>12</v>
      </c>
      <c r="D17" s="193" t="s">
        <v>6</v>
      </c>
      <c r="E17" s="62" t="s">
        <v>5</v>
      </c>
      <c r="F17" s="193" t="s">
        <v>9</v>
      </c>
      <c r="G17" s="64"/>
      <c r="H17" s="3"/>
      <c r="I17" s="1"/>
    </row>
    <row r="18" spans="1:9" ht="15.5">
      <c r="A18" s="66">
        <f>+'Asset aquisitions planned'!F9</f>
        <v>45108</v>
      </c>
      <c r="B18" s="67">
        <f>'Asset aquisitions planned'!B9</f>
        <v>365500</v>
      </c>
      <c r="C18" s="192"/>
      <c r="D18" s="191"/>
      <c r="E18" s="192"/>
      <c r="F18" s="68">
        <f>B18</f>
        <v>365500</v>
      </c>
      <c r="G18" s="64"/>
      <c r="H18" s="3"/>
      <c r="I18" s="1"/>
    </row>
    <row r="19" spans="1:9" ht="15.5">
      <c r="A19" s="87">
        <v>45291</v>
      </c>
      <c r="B19" s="194">
        <f>B18</f>
        <v>365500</v>
      </c>
      <c r="C19" s="67">
        <f>B19-'Asset aquisitions planned'!D9</f>
        <v>354900</v>
      </c>
      <c r="D19" s="67">
        <f>(C19/'Asset aquisitions planned'!C9)/2</f>
        <v>59150</v>
      </c>
      <c r="E19" s="67">
        <f>D19</f>
        <v>59150</v>
      </c>
      <c r="F19" s="67">
        <f>F$18-E19</f>
        <v>306350</v>
      </c>
      <c r="G19" s="64"/>
      <c r="H19" s="3"/>
      <c r="I19" s="1"/>
    </row>
    <row r="20" spans="1:9" ht="15.5">
      <c r="A20" s="87">
        <v>45657</v>
      </c>
      <c r="B20" s="67">
        <f>B19</f>
        <v>365500</v>
      </c>
      <c r="C20" s="67">
        <f>C19</f>
        <v>354900</v>
      </c>
      <c r="D20" s="67">
        <f>C20/'Asset aquisitions planned'!C9</f>
        <v>118300</v>
      </c>
      <c r="E20" s="67">
        <f>D20+E19</f>
        <v>177450</v>
      </c>
      <c r="F20" s="67">
        <f>F$18-E20</f>
        <v>188050</v>
      </c>
      <c r="G20" s="64"/>
      <c r="H20" s="3"/>
      <c r="I20" s="1"/>
    </row>
    <row r="21" spans="1:9" ht="15.5">
      <c r="A21" s="87">
        <v>46022</v>
      </c>
      <c r="B21" s="67">
        <f>B20</f>
        <v>365500</v>
      </c>
      <c r="C21" s="67">
        <f>C20</f>
        <v>354900</v>
      </c>
      <c r="D21" s="67">
        <f>C21/'Asset aquisitions planned'!C9</f>
        <v>118300</v>
      </c>
      <c r="E21" s="67">
        <f>D21+E20</f>
        <v>295750</v>
      </c>
      <c r="F21" s="67">
        <f>F$18-E21</f>
        <v>69750</v>
      </c>
      <c r="G21" s="64"/>
      <c r="H21" s="3"/>
      <c r="I21" s="1"/>
    </row>
    <row r="22" spans="1:9" ht="15.5">
      <c r="A22" s="87">
        <v>46387</v>
      </c>
      <c r="B22" s="67">
        <f>B21</f>
        <v>365500</v>
      </c>
      <c r="C22" s="67">
        <f>C21</f>
        <v>354900</v>
      </c>
      <c r="D22" s="67">
        <f>(C22/'Asset aquisitions planned'!C9)/2</f>
        <v>59150</v>
      </c>
      <c r="E22" s="67">
        <f>D22+E21</f>
        <v>354900</v>
      </c>
      <c r="F22" s="67">
        <f>F$18-E22</f>
        <v>10600</v>
      </c>
      <c r="G22" s="64"/>
      <c r="H22" s="3"/>
      <c r="I22" s="1"/>
    </row>
    <row r="23" spans="1:9" ht="15.5">
      <c r="A23" s="4"/>
      <c r="B23" s="82"/>
      <c r="C23" s="82"/>
      <c r="D23" s="82"/>
      <c r="E23" s="56"/>
      <c r="F23" s="82"/>
      <c r="G23" s="82"/>
      <c r="H23" s="82"/>
      <c r="I23" s="3"/>
    </row>
    <row r="24" spans="1:9">
      <c r="A24" s="3"/>
      <c r="B24" s="3"/>
      <c r="C24" s="3"/>
      <c r="D24" s="3"/>
      <c r="E24" s="3"/>
      <c r="F24" s="3"/>
      <c r="G24" s="3"/>
      <c r="H24" s="3"/>
      <c r="I24" s="3"/>
    </row>
    <row r="25" spans="1:9" ht="15.5">
      <c r="A25" s="197" t="s">
        <v>66</v>
      </c>
      <c r="B25" s="197"/>
      <c r="C25" s="197"/>
      <c r="D25" s="197"/>
      <c r="E25" s="197"/>
      <c r="F25" s="197"/>
      <c r="G25" s="197"/>
      <c r="H25" s="197"/>
      <c r="I25" s="197"/>
    </row>
    <row r="26" spans="1:9" ht="15.5">
      <c r="A26" s="63"/>
      <c r="B26" s="73"/>
      <c r="C26" s="197" t="s">
        <v>1</v>
      </c>
      <c r="D26" s="197"/>
      <c r="E26" s="197"/>
      <c r="F26" s="197"/>
      <c r="G26" s="197"/>
      <c r="H26" s="197"/>
      <c r="I26" s="62"/>
    </row>
    <row r="27" spans="1:9" ht="31">
      <c r="A27" s="62"/>
      <c r="B27" s="62"/>
      <c r="C27" s="62" t="s">
        <v>67</v>
      </c>
      <c r="D27" s="62"/>
      <c r="E27" s="62"/>
      <c r="F27" s="62"/>
      <c r="G27" s="62"/>
      <c r="H27" s="62"/>
      <c r="I27" s="62"/>
    </row>
    <row r="28" spans="1:9" ht="31">
      <c r="A28" s="193"/>
      <c r="B28" s="193" t="s">
        <v>3</v>
      </c>
      <c r="C28" s="62" t="s">
        <v>68</v>
      </c>
      <c r="D28" s="193" t="s">
        <v>13</v>
      </c>
      <c r="E28" s="193" t="s">
        <v>5</v>
      </c>
      <c r="F28" s="62" t="s">
        <v>7</v>
      </c>
      <c r="G28" s="193" t="s">
        <v>8</v>
      </c>
      <c r="H28" s="62"/>
      <c r="I28" s="62"/>
    </row>
    <row r="29" spans="1:9" ht="31">
      <c r="A29" s="193" t="s">
        <v>2</v>
      </c>
      <c r="B29" s="193" t="s">
        <v>4</v>
      </c>
      <c r="C29" s="62"/>
      <c r="D29" s="193" t="s">
        <v>14</v>
      </c>
      <c r="E29" s="193" t="s">
        <v>6</v>
      </c>
      <c r="F29" s="62" t="s">
        <v>5</v>
      </c>
      <c r="G29" s="193" t="s">
        <v>9</v>
      </c>
      <c r="H29" s="62"/>
      <c r="I29" s="62"/>
    </row>
    <row r="30" spans="1:9" ht="15.5">
      <c r="A30" s="66">
        <f>+'Asset aquisitions planned'!F10</f>
        <v>45170</v>
      </c>
      <c r="B30" s="67">
        <f>'Asset aquisitions planned'!B10</f>
        <v>405900</v>
      </c>
      <c r="C30" s="192"/>
      <c r="D30" s="191"/>
      <c r="E30" s="191"/>
      <c r="F30" s="192"/>
      <c r="G30" s="68">
        <f>B30</f>
        <v>405900</v>
      </c>
      <c r="H30" s="62"/>
      <c r="I30" s="62"/>
    </row>
    <row r="31" spans="1:9" ht="15.5">
      <c r="A31" s="87">
        <v>45291</v>
      </c>
      <c r="B31" s="194">
        <f>B30</f>
        <v>405900</v>
      </c>
      <c r="C31" s="74">
        <f>(B31-'Asset aquisitions planned'!D10)/'Asset aquisitions planned'!F18</f>
        <v>2.5</v>
      </c>
      <c r="D31" s="72">
        <f>'Asset aquisitions planned'!C23</f>
        <v>19650</v>
      </c>
      <c r="E31" s="72">
        <f>D31*C31</f>
        <v>49125</v>
      </c>
      <c r="F31" s="72">
        <f>E31</f>
        <v>49125</v>
      </c>
      <c r="G31" s="72">
        <f>G30-F31</f>
        <v>356775</v>
      </c>
      <c r="H31" s="62"/>
      <c r="I31" s="64"/>
    </row>
    <row r="32" spans="1:9" ht="15.5">
      <c r="A32" s="87">
        <v>45657</v>
      </c>
      <c r="B32" s="67">
        <f>B31</f>
        <v>405900</v>
      </c>
      <c r="C32" s="74">
        <f>C31</f>
        <v>2.5</v>
      </c>
      <c r="D32" s="72">
        <f>'Asset aquisitions planned'!C24</f>
        <v>56850</v>
      </c>
      <c r="E32" s="72">
        <f t="shared" ref="E32:E33" si="1">D32*C32</f>
        <v>142125</v>
      </c>
      <c r="F32" s="72">
        <f>E32+F31</f>
        <v>191250</v>
      </c>
      <c r="G32" s="72">
        <f>G30-F32</f>
        <v>214650</v>
      </c>
      <c r="H32" s="62"/>
      <c r="I32" s="64"/>
    </row>
    <row r="33" spans="1:9" ht="15.5">
      <c r="A33" s="87">
        <v>46022</v>
      </c>
      <c r="B33" s="67">
        <f>B32</f>
        <v>405900</v>
      </c>
      <c r="C33" s="74">
        <f>C32</f>
        <v>2.5</v>
      </c>
      <c r="D33" s="72">
        <f>'Asset aquisitions planned'!C25</f>
        <v>54598</v>
      </c>
      <c r="E33" s="72">
        <f t="shared" si="1"/>
        <v>136495</v>
      </c>
      <c r="F33" s="72">
        <f>E33+F32</f>
        <v>327745</v>
      </c>
      <c r="G33" s="72">
        <f>G30-F33</f>
        <v>78155</v>
      </c>
      <c r="H33" s="62"/>
      <c r="I33" s="64"/>
    </row>
    <row r="34" spans="1:9" ht="15.5">
      <c r="A34" s="87">
        <v>46387</v>
      </c>
      <c r="B34" s="67">
        <f>B33</f>
        <v>405900</v>
      </c>
      <c r="C34" s="74">
        <f>C33</f>
        <v>2.5</v>
      </c>
      <c r="D34" s="72">
        <f>'Asset aquisitions planned'!C26</f>
        <v>46850</v>
      </c>
      <c r="E34" s="72">
        <f>(B34-'Asset aquisitions planned'!D10-F33)</f>
        <v>72255</v>
      </c>
      <c r="F34" s="72">
        <f>E34+F33</f>
        <v>400000</v>
      </c>
      <c r="G34" s="72">
        <f>G30-F34</f>
        <v>5900</v>
      </c>
      <c r="H34" s="62"/>
      <c r="I34" s="107"/>
    </row>
    <row r="35" spans="1:9" ht="15.5">
      <c r="A35" s="99"/>
      <c r="B35" s="100"/>
      <c r="C35" s="101"/>
      <c r="D35" s="102"/>
      <c r="E35" s="103"/>
      <c r="F35" s="103"/>
      <c r="G35" s="103"/>
      <c r="H35" s="104"/>
      <c r="I35" s="104"/>
    </row>
    <row r="36" spans="1:9" ht="15.5">
      <c r="A36" s="83"/>
      <c r="B36" s="82"/>
      <c r="C36" s="98"/>
      <c r="D36" s="20"/>
      <c r="E36" s="8"/>
      <c r="F36" s="8"/>
      <c r="G36" s="8"/>
      <c r="H36" s="4"/>
      <c r="I36" s="4"/>
    </row>
    <row r="37" spans="1:9" ht="15.5">
      <c r="A37" s="4"/>
      <c r="B37" s="4"/>
      <c r="C37" s="4"/>
      <c r="D37" s="57">
        <f>SUM(D31:D35)</f>
        <v>177948</v>
      </c>
      <c r="E37" s="4"/>
      <c r="F37" s="4"/>
      <c r="G37" s="4"/>
      <c r="H37" s="4"/>
      <c r="I37" s="4"/>
    </row>
  </sheetData>
  <mergeCells count="6">
    <mergeCell ref="C26:H26"/>
    <mergeCell ref="A1:H1"/>
    <mergeCell ref="C2:G2"/>
    <mergeCell ref="A13:H13"/>
    <mergeCell ref="C14:G14"/>
    <mergeCell ref="A25:I25"/>
  </mergeCell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
  <sheetViews>
    <sheetView workbookViewId="0"/>
  </sheetViews>
  <sheetFormatPr defaultRowHeight="14.5"/>
  <sheetData/>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
  <sheetViews>
    <sheetView workbookViewId="0">
      <selection activeCell="H31" sqref="H31"/>
    </sheetView>
  </sheetViews>
  <sheetFormatPr defaultRowHeight="14.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A1"/>
  <sheetViews>
    <sheetView workbookViewId="0">
      <selection activeCell="L13" sqref="L13"/>
    </sheetView>
  </sheetViews>
  <sheetFormatPr defaultRowHeight="14.5"/>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topLeftCell="A7" workbookViewId="0">
      <selection activeCell="D32" sqref="D32:G37"/>
    </sheetView>
  </sheetViews>
  <sheetFormatPr defaultRowHeight="14.5"/>
  <cols>
    <col min="1" max="1" width="37.453125" customWidth="1"/>
    <col min="3" max="3" width="19.81640625" customWidth="1"/>
    <col min="4" max="4" width="19.453125" customWidth="1"/>
    <col min="6" max="6" width="12.1796875" customWidth="1"/>
    <col min="8" max="9" width="10.1796875" bestFit="1" customWidth="1"/>
  </cols>
  <sheetData>
    <row r="1" spans="1:10" ht="15.5">
      <c r="C1" s="48" t="s">
        <v>90</v>
      </c>
    </row>
    <row r="2" spans="1:10" ht="15.5">
      <c r="C2" s="48" t="s">
        <v>62</v>
      </c>
    </row>
    <row r="3" spans="1:10" ht="15.5">
      <c r="C3" s="39">
        <v>44926</v>
      </c>
    </row>
    <row r="5" spans="1:10" ht="15.5">
      <c r="A5" s="11" t="s">
        <v>21</v>
      </c>
      <c r="C5" s="12">
        <v>198600</v>
      </c>
      <c r="F5" s="17"/>
      <c r="G5" s="17"/>
      <c r="H5" s="17"/>
      <c r="I5" s="18"/>
      <c r="J5" s="19"/>
    </row>
    <row r="6" spans="1:10" ht="15.5">
      <c r="A6" s="11" t="s">
        <v>22</v>
      </c>
      <c r="C6" s="13">
        <v>75580</v>
      </c>
      <c r="F6" s="18"/>
      <c r="H6" s="18"/>
      <c r="J6" s="19"/>
    </row>
    <row r="7" spans="1:10" ht="15" customHeight="1">
      <c r="A7" s="11" t="s">
        <v>23</v>
      </c>
      <c r="C7" s="13"/>
      <c r="D7" s="12">
        <v>4690</v>
      </c>
      <c r="F7" s="18"/>
      <c r="H7" s="18"/>
    </row>
    <row r="8" spans="1:10" ht="15.5">
      <c r="A8" s="11" t="s">
        <v>24</v>
      </c>
      <c r="C8" s="13">
        <v>56500</v>
      </c>
      <c r="D8" s="13"/>
    </row>
    <row r="9" spans="1:10" ht="15.5">
      <c r="A9" s="11" t="s">
        <v>25</v>
      </c>
      <c r="C9" s="13">
        <v>58596</v>
      </c>
      <c r="D9" s="13"/>
    </row>
    <row r="10" spans="1:10" ht="15.5">
      <c r="A10" s="11" t="s">
        <v>26</v>
      </c>
      <c r="C10" s="13">
        <v>57890</v>
      </c>
      <c r="D10" s="13"/>
    </row>
    <row r="11" spans="1:10" ht="15.5">
      <c r="A11" s="11" t="s">
        <v>27</v>
      </c>
      <c r="C11" s="13">
        <v>260526</v>
      </c>
      <c r="D11" s="13"/>
    </row>
    <row r="12" spans="1:10" ht="15" customHeight="1">
      <c r="A12" s="11" t="s">
        <v>28</v>
      </c>
      <c r="C12" s="13">
        <v>698950</v>
      </c>
    </row>
    <row r="13" spans="1:10" ht="15" customHeight="1">
      <c r="A13" s="11" t="s">
        <v>29</v>
      </c>
      <c r="C13" s="13"/>
      <c r="D13" s="13">
        <v>19356</v>
      </c>
    </row>
    <row r="14" spans="1:10" ht="15" customHeight="1">
      <c r="A14" s="11" t="s">
        <v>48</v>
      </c>
      <c r="C14" s="13">
        <v>356500</v>
      </c>
    </row>
    <row r="15" spans="1:10" ht="15" customHeight="1">
      <c r="A15" s="11" t="s">
        <v>64</v>
      </c>
      <c r="C15" s="14"/>
      <c r="D15" s="13">
        <v>45600</v>
      </c>
    </row>
    <row r="16" spans="1:10" ht="15" customHeight="1">
      <c r="A16" s="11" t="s">
        <v>69</v>
      </c>
      <c r="C16" s="49">
        <v>658950</v>
      </c>
      <c r="D16" s="13"/>
      <c r="F16" s="18"/>
      <c r="G16" t="s">
        <v>38</v>
      </c>
    </row>
    <row r="17" spans="1:10" ht="15" customHeight="1">
      <c r="A17" s="11" t="s">
        <v>70</v>
      </c>
      <c r="C17" s="44"/>
      <c r="D17" s="13">
        <v>32560</v>
      </c>
      <c r="F17" s="18"/>
      <c r="G17" t="s">
        <v>39</v>
      </c>
      <c r="H17" s="19"/>
    </row>
    <row r="18" spans="1:10" ht="15" customHeight="1">
      <c r="A18" s="11" t="s">
        <v>30</v>
      </c>
      <c r="C18" s="14"/>
      <c r="D18" s="13">
        <v>56560</v>
      </c>
    </row>
    <row r="19" spans="1:10" ht="15" customHeight="1">
      <c r="A19" s="11" t="s">
        <v>31</v>
      </c>
      <c r="C19" s="14"/>
      <c r="D19" s="13">
        <v>16850</v>
      </c>
    </row>
    <row r="20" spans="1:10" ht="15" customHeight="1">
      <c r="A20" s="11" t="s">
        <v>32</v>
      </c>
      <c r="C20" s="14"/>
      <c r="D20" s="13">
        <v>89850</v>
      </c>
    </row>
    <row r="21" spans="1:10" ht="15" customHeight="1">
      <c r="A21" s="11" t="s">
        <v>86</v>
      </c>
      <c r="C21" s="14"/>
      <c r="D21" s="13">
        <v>485965</v>
      </c>
    </row>
    <row r="22" spans="1:10" ht="15" customHeight="1">
      <c r="A22" s="11" t="s">
        <v>33</v>
      </c>
      <c r="C22" s="14"/>
      <c r="D22" s="13">
        <v>387590</v>
      </c>
    </row>
    <row r="23" spans="1:10" ht="15" customHeight="1">
      <c r="A23" s="11" t="s">
        <v>34</v>
      </c>
      <c r="C23" s="14"/>
      <c r="D23" s="13">
        <v>305984</v>
      </c>
    </row>
    <row r="24" spans="1:10" ht="15" customHeight="1">
      <c r="A24" s="11" t="s">
        <v>36</v>
      </c>
      <c r="C24" s="14"/>
      <c r="D24" s="13">
        <v>400000</v>
      </c>
    </row>
    <row r="25" spans="1:10" ht="15.5">
      <c r="A25" s="11" t="s">
        <v>101</v>
      </c>
      <c r="C25" s="14"/>
      <c r="D25" s="14"/>
    </row>
    <row r="26" spans="1:10" ht="15.5">
      <c r="A26" s="11" t="s">
        <v>37</v>
      </c>
      <c r="C26" s="14"/>
      <c r="D26" s="14"/>
      <c r="F26" s="17"/>
    </row>
    <row r="27" spans="1:10" ht="15.5">
      <c r="A27" s="11" t="s">
        <v>35</v>
      </c>
      <c r="C27" s="15"/>
      <c r="D27" s="16">
        <v>577087</v>
      </c>
      <c r="F27" s="17"/>
    </row>
    <row r="29" spans="1:10" ht="16" thickBot="1">
      <c r="C29" s="51">
        <f>SUM(C5:C27)</f>
        <v>2422092</v>
      </c>
      <c r="D29" s="51">
        <f>SUM(D5:D27)</f>
        <v>2422092</v>
      </c>
    </row>
    <row r="30" spans="1:10" ht="15" thickTop="1">
      <c r="F30" s="53"/>
    </row>
    <row r="31" spans="1:10">
      <c r="F31" s="17"/>
    </row>
    <row r="32" spans="1:10" ht="15.5">
      <c r="D32" s="17"/>
      <c r="E32" s="47"/>
      <c r="F32" s="50"/>
      <c r="G32" s="47"/>
      <c r="H32" s="47"/>
      <c r="I32" s="47"/>
      <c r="J32" s="47"/>
    </row>
    <row r="35" spans="1:4" ht="15.5">
      <c r="A35" s="47"/>
      <c r="B35" s="47"/>
      <c r="C35" s="47"/>
      <c r="D35" s="47"/>
    </row>
  </sheetData>
  <pageMargins left="0.7" right="0.7" top="0.75" bottom="0.75" header="0.3" footer="0.3"/>
  <pageSetup scale="7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I30"/>
  <sheetViews>
    <sheetView topLeftCell="A10" workbookViewId="0">
      <selection activeCell="H5" sqref="H4:H5"/>
    </sheetView>
  </sheetViews>
  <sheetFormatPr defaultRowHeight="14.5"/>
  <cols>
    <col min="1" max="1" width="12.1796875" customWidth="1"/>
    <col min="2" max="2" width="13.453125" customWidth="1"/>
    <col min="3" max="3" width="11.453125" customWidth="1"/>
    <col min="4" max="4" width="13.1796875" customWidth="1"/>
    <col min="5" max="5" width="14.54296875" customWidth="1"/>
    <col min="6" max="6" width="15.453125" customWidth="1"/>
  </cols>
  <sheetData>
    <row r="1" spans="1:9" ht="15.5">
      <c r="A1" s="26"/>
    </row>
    <row r="2" spans="1:9" ht="15.5">
      <c r="A2" s="35" t="s">
        <v>49</v>
      </c>
      <c r="B2" s="59"/>
    </row>
    <row r="3" spans="1:9" ht="15.5">
      <c r="A3" s="26"/>
    </row>
    <row r="4" spans="1:9" ht="15.5">
      <c r="A4" s="35" t="s">
        <v>110</v>
      </c>
    </row>
    <row r="5" spans="1:9" ht="15" thickBot="1"/>
    <row r="6" spans="1:9" ht="31.5" thickBot="1">
      <c r="A6" s="27" t="s">
        <v>3</v>
      </c>
      <c r="B6" s="28" t="s">
        <v>4</v>
      </c>
      <c r="C6" s="28" t="s">
        <v>42</v>
      </c>
      <c r="D6" s="28" t="s">
        <v>43</v>
      </c>
      <c r="E6" s="28" t="s">
        <v>44</v>
      </c>
      <c r="F6" s="28" t="s">
        <v>45</v>
      </c>
    </row>
    <row r="7" spans="1:9" ht="16" thickBot="1">
      <c r="A7" s="29" t="s">
        <v>27</v>
      </c>
      <c r="B7" s="30">
        <v>500000</v>
      </c>
      <c r="C7" s="31" t="s">
        <v>46</v>
      </c>
      <c r="D7" s="32" t="s">
        <v>46</v>
      </c>
      <c r="E7" s="31" t="s">
        <v>46</v>
      </c>
      <c r="F7" s="33">
        <v>44927</v>
      </c>
    </row>
    <row r="8" spans="1:9" ht="16" thickBot="1">
      <c r="A8" s="29" t="s">
        <v>28</v>
      </c>
      <c r="B8" s="30">
        <v>545000</v>
      </c>
      <c r="C8" s="31">
        <v>25</v>
      </c>
      <c r="D8" s="34">
        <v>50000</v>
      </c>
      <c r="E8" s="31" t="s">
        <v>47</v>
      </c>
      <c r="F8" s="33">
        <v>44927</v>
      </c>
    </row>
    <row r="9" spans="1:9" ht="31.5" thickBot="1">
      <c r="A9" s="29" t="s">
        <v>48</v>
      </c>
      <c r="B9" s="30">
        <v>365500</v>
      </c>
      <c r="C9" s="31">
        <v>3</v>
      </c>
      <c r="D9" s="34">
        <v>10600</v>
      </c>
      <c r="E9" s="31" t="s">
        <v>47</v>
      </c>
      <c r="F9" s="33">
        <v>45108</v>
      </c>
    </row>
    <row r="10" spans="1:9" ht="31.5" thickBot="1">
      <c r="A10" s="40" t="s">
        <v>65</v>
      </c>
      <c r="B10" s="30">
        <v>405900</v>
      </c>
      <c r="C10" s="31">
        <v>4</v>
      </c>
      <c r="D10" s="34">
        <v>5900</v>
      </c>
      <c r="E10" s="31" t="s">
        <v>63</v>
      </c>
      <c r="F10" s="33">
        <v>45170</v>
      </c>
    </row>
    <row r="11" spans="1:9">
      <c r="I11" s="59"/>
    </row>
    <row r="12" spans="1:9" ht="15.5">
      <c r="A12" s="159"/>
      <c r="B12" s="52"/>
      <c r="I12" s="158"/>
    </row>
    <row r="16" spans="1:9" ht="15.5">
      <c r="A16" s="196" t="s">
        <v>112</v>
      </c>
      <c r="B16" s="196"/>
      <c r="C16" s="196"/>
      <c r="D16" s="196"/>
      <c r="E16" s="196"/>
      <c r="F16" s="196"/>
      <c r="G16" s="196"/>
    </row>
    <row r="17" spans="1:7" ht="15.5">
      <c r="A17" s="37"/>
    </row>
    <row r="18" spans="1:7" ht="18.5">
      <c r="A18" s="37" t="s">
        <v>113</v>
      </c>
      <c r="F18" s="157">
        <v>160000</v>
      </c>
    </row>
    <row r="19" spans="1:7" ht="15.5">
      <c r="A19" s="37"/>
    </row>
    <row r="20" spans="1:7" ht="15.5">
      <c r="A20" s="37"/>
    </row>
    <row r="21" spans="1:7" ht="15.5">
      <c r="A21" s="37" t="s">
        <v>111</v>
      </c>
    </row>
    <row r="23" spans="1:7" ht="15.5">
      <c r="B23" s="26" t="s">
        <v>58</v>
      </c>
      <c r="C23" s="49">
        <v>19650</v>
      </c>
    </row>
    <row r="24" spans="1:7" ht="15.5">
      <c r="A24" s="36"/>
      <c r="B24" s="26" t="s">
        <v>59</v>
      </c>
      <c r="C24" s="49">
        <v>56850</v>
      </c>
    </row>
    <row r="25" spans="1:7" ht="15.5">
      <c r="A25" s="36"/>
      <c r="B25" s="26" t="s">
        <v>60</v>
      </c>
      <c r="C25" s="49">
        <v>54598</v>
      </c>
      <c r="D25" s="18"/>
    </row>
    <row r="26" spans="1:7" ht="15.5">
      <c r="A26" s="36"/>
      <c r="B26" s="26" t="s">
        <v>61</v>
      </c>
      <c r="C26" s="49">
        <v>46850</v>
      </c>
      <c r="D26" s="18"/>
    </row>
    <row r="27" spans="1:7" ht="15.5">
      <c r="A27" s="36"/>
      <c r="B27" s="26" t="s">
        <v>115</v>
      </c>
      <c r="C27" s="54">
        <f>SUM(C23:C26)</f>
        <v>177948</v>
      </c>
    </row>
    <row r="28" spans="1:7" ht="15.5">
      <c r="A28" s="36"/>
      <c r="E28" s="18"/>
    </row>
    <row r="29" spans="1:7" ht="15.5">
      <c r="B29" s="38"/>
      <c r="C29" s="38"/>
    </row>
    <row r="30" spans="1:7" ht="15" customHeight="1">
      <c r="A30" s="37" t="s">
        <v>114</v>
      </c>
      <c r="D30" s="38"/>
      <c r="E30" s="38"/>
      <c r="F30" s="38"/>
      <c r="G30" s="38"/>
    </row>
  </sheetData>
  <mergeCells count="1">
    <mergeCell ref="A16:G16"/>
  </mergeCells>
  <pageMargins left="0.7" right="0.7" top="0.75" bottom="0.75" header="0.3" footer="0.3"/>
  <pageSetup scale="86"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IV56"/>
  <sheetViews>
    <sheetView topLeftCell="A17" zoomScale="80" zoomScaleNormal="80" workbookViewId="0">
      <selection sqref="A1:I37"/>
    </sheetView>
  </sheetViews>
  <sheetFormatPr defaultColWidth="9.1796875" defaultRowHeight="14.5"/>
  <cols>
    <col min="1" max="1" width="16.81640625" style="3" customWidth="1"/>
    <col min="2" max="2" width="14.81640625" style="3" bestFit="1" customWidth="1"/>
    <col min="3" max="3" width="15.54296875" style="3" customWidth="1"/>
    <col min="4" max="4" width="16.453125" style="3" customWidth="1"/>
    <col min="5" max="5" width="21.1796875" style="3" customWidth="1"/>
    <col min="6" max="6" width="17.54296875" style="3" customWidth="1"/>
    <col min="7" max="7" width="15.54296875" style="3" customWidth="1"/>
    <col min="8" max="8" width="0.1796875" style="3" customWidth="1"/>
    <col min="9" max="9" width="18.1796875" style="3" hidden="1" customWidth="1"/>
    <col min="10" max="10" width="9.1796875" style="1" customWidth="1"/>
    <col min="11" max="11" width="14.81640625" style="1" bestFit="1" customWidth="1"/>
    <col min="12" max="12" width="14" style="1" bestFit="1" customWidth="1"/>
    <col min="13" max="16384" width="9.1796875" style="1"/>
  </cols>
  <sheetData>
    <row r="1" spans="1:11" ht="16.5" customHeight="1">
      <c r="A1" s="197" t="s">
        <v>0</v>
      </c>
      <c r="B1" s="197"/>
      <c r="C1" s="197"/>
      <c r="D1" s="197"/>
      <c r="E1" s="197"/>
      <c r="F1" s="197"/>
      <c r="G1" s="197"/>
      <c r="H1" s="197"/>
    </row>
    <row r="2" spans="1:11" ht="16.5" customHeight="1">
      <c r="A2" s="62"/>
      <c r="B2" s="63"/>
      <c r="C2" s="197" t="s">
        <v>1</v>
      </c>
      <c r="D2" s="197"/>
      <c r="E2" s="197"/>
      <c r="F2" s="197"/>
      <c r="G2" s="197"/>
      <c r="H2" s="62"/>
    </row>
    <row r="3" spans="1:11" ht="15.5">
      <c r="A3" s="62"/>
      <c r="B3" s="62"/>
      <c r="C3" s="62"/>
      <c r="D3" s="62"/>
      <c r="E3" s="62"/>
      <c r="F3" s="62"/>
      <c r="G3" s="62"/>
      <c r="H3" s="64"/>
    </row>
    <row r="4" spans="1:11" ht="15.5">
      <c r="A4" s="65"/>
      <c r="B4" s="65" t="s">
        <v>3</v>
      </c>
      <c r="C4" s="62" t="s">
        <v>11</v>
      </c>
      <c r="D4" s="65" t="s">
        <v>5</v>
      </c>
      <c r="E4" s="62" t="s">
        <v>7</v>
      </c>
      <c r="F4" s="65" t="s">
        <v>8</v>
      </c>
      <c r="G4" s="64"/>
      <c r="I4" s="1"/>
    </row>
    <row r="5" spans="1:11" ht="15.5">
      <c r="A5" s="65" t="s">
        <v>2</v>
      </c>
      <c r="B5" s="65" t="s">
        <v>4</v>
      </c>
      <c r="C5" s="62" t="s">
        <v>12</v>
      </c>
      <c r="D5" s="65" t="s">
        <v>6</v>
      </c>
      <c r="E5" s="62" t="s">
        <v>5</v>
      </c>
      <c r="F5" s="65" t="s">
        <v>9</v>
      </c>
      <c r="G5" s="64"/>
      <c r="I5" s="1"/>
    </row>
    <row r="6" spans="1:11" ht="15.5">
      <c r="A6" s="66">
        <f>+'Asset aquisitions planned'!F7</f>
        <v>44927</v>
      </c>
      <c r="B6" s="67">
        <f>+'Asset aquisitions planned'!B8</f>
        <v>545000</v>
      </c>
      <c r="C6" s="190"/>
      <c r="D6" s="191"/>
      <c r="E6" s="192"/>
      <c r="F6" s="68">
        <f>B6-E6</f>
        <v>545000</v>
      </c>
      <c r="G6" s="64"/>
      <c r="I6" s="1"/>
    </row>
    <row r="7" spans="1:11" s="60" customFormat="1" ht="15.5">
      <c r="A7" s="87">
        <v>45291</v>
      </c>
      <c r="B7" s="70">
        <f>+'Asset aquisitions planned'!B8</f>
        <v>545000</v>
      </c>
      <c r="C7" s="70">
        <f>B7-'Asset aquisitions planned'!D8</f>
        <v>495000</v>
      </c>
      <c r="D7" s="71">
        <f>C7/'Asset aquisitions planned'!C8</f>
        <v>19800</v>
      </c>
      <c r="E7" s="71">
        <f>D7</f>
        <v>19800</v>
      </c>
      <c r="F7" s="71">
        <f>F$6-E7</f>
        <v>525200</v>
      </c>
      <c r="G7" s="69"/>
      <c r="H7" s="61"/>
    </row>
    <row r="8" spans="1:11" ht="15.5">
      <c r="A8" s="87">
        <v>45657</v>
      </c>
      <c r="B8" s="67">
        <f t="shared" ref="B8:C10" si="0">B7</f>
        <v>545000</v>
      </c>
      <c r="C8" s="70">
        <f t="shared" si="0"/>
        <v>495000</v>
      </c>
      <c r="D8" s="71">
        <f>C8/'Asset aquisitions planned'!C8</f>
        <v>19800</v>
      </c>
      <c r="E8" s="71">
        <f>D8+E7</f>
        <v>39600</v>
      </c>
      <c r="F8" s="71">
        <f>F$6-E8</f>
        <v>505400</v>
      </c>
      <c r="G8" s="64"/>
      <c r="I8" s="1"/>
    </row>
    <row r="9" spans="1:11" ht="15.5">
      <c r="A9" s="87">
        <v>46022</v>
      </c>
      <c r="B9" s="67">
        <f t="shared" si="0"/>
        <v>545000</v>
      </c>
      <c r="C9" s="70">
        <f t="shared" si="0"/>
        <v>495000</v>
      </c>
      <c r="D9" s="71">
        <f>C9/'Asset aquisitions planned'!C8</f>
        <v>19800</v>
      </c>
      <c r="E9" s="71">
        <f>D9+E8</f>
        <v>59400</v>
      </c>
      <c r="F9" s="71">
        <f>F$6-E9</f>
        <v>485600</v>
      </c>
      <c r="G9" s="64"/>
      <c r="I9" s="1"/>
    </row>
    <row r="10" spans="1:11" ht="15.5">
      <c r="A10" s="87">
        <v>46387</v>
      </c>
      <c r="B10" s="67">
        <f t="shared" si="0"/>
        <v>545000</v>
      </c>
      <c r="C10" s="70">
        <f t="shared" si="0"/>
        <v>495000</v>
      </c>
      <c r="D10" s="71">
        <f>C10/'Asset aquisitions planned'!C8</f>
        <v>19800</v>
      </c>
      <c r="E10" s="71">
        <f>D10+E9</f>
        <v>79200</v>
      </c>
      <c r="F10" s="71">
        <f>F$6-E10</f>
        <v>465800</v>
      </c>
      <c r="G10" s="64"/>
      <c r="K10" s="195"/>
    </row>
    <row r="11" spans="1:11" ht="15.5">
      <c r="A11" s="4"/>
      <c r="B11" s="4"/>
      <c r="C11" s="2"/>
      <c r="D11" s="2"/>
      <c r="E11" s="2"/>
      <c r="F11" s="4"/>
      <c r="G11" s="4"/>
      <c r="H11" s="2"/>
      <c r="I11" s="4"/>
      <c r="J11" s="4"/>
      <c r="K11" s="4"/>
    </row>
    <row r="13" spans="1:11" ht="15.75" customHeight="1">
      <c r="A13" s="197" t="s">
        <v>10</v>
      </c>
      <c r="B13" s="197"/>
      <c r="C13" s="197"/>
      <c r="D13" s="197"/>
      <c r="E13" s="197"/>
      <c r="F13" s="197"/>
      <c r="G13" s="197"/>
      <c r="H13" s="197"/>
    </row>
    <row r="14" spans="1:11" ht="16.5" customHeight="1">
      <c r="A14" s="62"/>
      <c r="B14" s="70"/>
      <c r="C14" s="197" t="s">
        <v>1</v>
      </c>
      <c r="D14" s="197"/>
      <c r="E14" s="197"/>
      <c r="F14" s="197"/>
      <c r="G14" s="197"/>
      <c r="H14" s="62"/>
    </row>
    <row r="15" spans="1:11" ht="15.5">
      <c r="A15" s="62"/>
      <c r="B15" s="62"/>
      <c r="C15" s="62"/>
      <c r="D15" s="62"/>
      <c r="E15" s="62"/>
      <c r="F15" s="62"/>
      <c r="G15" s="64"/>
      <c r="I15" s="1"/>
    </row>
    <row r="16" spans="1:11" ht="15.5">
      <c r="A16" s="65"/>
      <c r="B16" s="65" t="s">
        <v>3</v>
      </c>
      <c r="C16" s="62" t="s">
        <v>11</v>
      </c>
      <c r="D16" s="65" t="s">
        <v>5</v>
      </c>
      <c r="E16" s="62" t="s">
        <v>7</v>
      </c>
      <c r="F16" s="65" t="s">
        <v>8</v>
      </c>
      <c r="G16" s="64"/>
      <c r="I16" s="1"/>
    </row>
    <row r="17" spans="1:16" ht="15.5">
      <c r="A17" s="65" t="s">
        <v>2</v>
      </c>
      <c r="B17" s="65" t="s">
        <v>4</v>
      </c>
      <c r="C17" s="62" t="s">
        <v>12</v>
      </c>
      <c r="D17" s="65" t="s">
        <v>6</v>
      </c>
      <c r="E17" s="62" t="s">
        <v>5</v>
      </c>
      <c r="F17" s="65" t="s">
        <v>9</v>
      </c>
      <c r="G17" s="64"/>
      <c r="I17" s="1"/>
    </row>
    <row r="18" spans="1:16" ht="15.5">
      <c r="A18" s="66">
        <f>+'Asset aquisitions planned'!F9</f>
        <v>45108</v>
      </c>
      <c r="B18" s="67">
        <f>'Asset aquisitions planned'!B9</f>
        <v>365500</v>
      </c>
      <c r="C18" s="192"/>
      <c r="D18" s="191"/>
      <c r="E18" s="192"/>
      <c r="F18" s="68">
        <f>B18</f>
        <v>365500</v>
      </c>
      <c r="G18" s="64"/>
      <c r="I18" s="1"/>
    </row>
    <row r="19" spans="1:16" ht="15.5">
      <c r="A19" s="87">
        <v>45291</v>
      </c>
      <c r="B19" s="194">
        <f>B18</f>
        <v>365500</v>
      </c>
      <c r="C19" s="67">
        <f>B19-'Asset aquisitions planned'!D9</f>
        <v>354900</v>
      </c>
      <c r="D19" s="67">
        <f>(C19/'Asset aquisitions planned'!C9)/2</f>
        <v>59150</v>
      </c>
      <c r="E19" s="67">
        <f>D19</f>
        <v>59150</v>
      </c>
      <c r="F19" s="67">
        <f>F$18-E19</f>
        <v>306350</v>
      </c>
      <c r="G19" s="64"/>
      <c r="I19" s="1"/>
    </row>
    <row r="20" spans="1:16" ht="15.5">
      <c r="A20" s="87">
        <v>45657</v>
      </c>
      <c r="B20" s="67">
        <f>B19</f>
        <v>365500</v>
      </c>
      <c r="C20" s="67">
        <f>C19</f>
        <v>354900</v>
      </c>
      <c r="D20" s="67">
        <f>C20/'Asset aquisitions planned'!C9</f>
        <v>118300</v>
      </c>
      <c r="E20" s="67">
        <f>D20+E19</f>
        <v>177450</v>
      </c>
      <c r="F20" s="67">
        <f>F$18-E20</f>
        <v>188050</v>
      </c>
      <c r="G20" s="64"/>
      <c r="I20" s="1"/>
    </row>
    <row r="21" spans="1:16" ht="15.5">
      <c r="A21" s="87">
        <v>46022</v>
      </c>
      <c r="B21" s="67">
        <f>B20</f>
        <v>365500</v>
      </c>
      <c r="C21" s="67">
        <f>C20</f>
        <v>354900</v>
      </c>
      <c r="D21" s="67">
        <f>C21/'Asset aquisitions planned'!C9</f>
        <v>118300</v>
      </c>
      <c r="E21" s="67">
        <f>D21+E20</f>
        <v>295750</v>
      </c>
      <c r="F21" s="67">
        <f>F$18-E21</f>
        <v>69750</v>
      </c>
      <c r="G21" s="64"/>
      <c r="I21" s="1"/>
    </row>
    <row r="22" spans="1:16" ht="15.5">
      <c r="A22" s="87">
        <v>46387</v>
      </c>
      <c r="B22" s="67">
        <f>B21</f>
        <v>365500</v>
      </c>
      <c r="C22" s="67">
        <f>C21</f>
        <v>354900</v>
      </c>
      <c r="D22" s="67">
        <f>(C22/'Asset aquisitions planned'!C9)/2</f>
        <v>59150</v>
      </c>
      <c r="E22" s="67">
        <f>D22+E21</f>
        <v>354900</v>
      </c>
      <c r="F22" s="67">
        <f>F$18-E22</f>
        <v>10600</v>
      </c>
      <c r="G22" s="64"/>
      <c r="I22" s="1"/>
    </row>
    <row r="23" spans="1:16" ht="15.5">
      <c r="A23" s="4"/>
      <c r="B23" s="55"/>
      <c r="C23" s="55"/>
      <c r="D23" s="55"/>
      <c r="E23" s="56"/>
      <c r="F23" s="55"/>
      <c r="G23" s="55"/>
      <c r="H23" s="55"/>
    </row>
    <row r="24" spans="1:16">
      <c r="J24" s="3"/>
      <c r="K24" s="3"/>
      <c r="L24" s="3"/>
      <c r="M24" s="3"/>
      <c r="N24" s="3"/>
      <c r="O24" s="3"/>
      <c r="P24" s="3"/>
    </row>
    <row r="25" spans="1:16" ht="16.5" customHeight="1">
      <c r="A25" s="197" t="s">
        <v>66</v>
      </c>
      <c r="B25" s="197"/>
      <c r="C25" s="197"/>
      <c r="D25" s="197"/>
      <c r="E25" s="197"/>
      <c r="F25" s="197"/>
      <c r="G25" s="197"/>
      <c r="H25" s="197"/>
      <c r="I25" s="197"/>
      <c r="J25" s="4"/>
      <c r="K25" s="4"/>
      <c r="L25" s="4"/>
      <c r="M25" s="4"/>
      <c r="N25" s="4"/>
      <c r="O25" s="5"/>
      <c r="P25" s="5"/>
    </row>
    <row r="26" spans="1:16" ht="16.5" customHeight="1">
      <c r="A26" s="63"/>
      <c r="B26" s="73"/>
      <c r="C26" s="197" t="s">
        <v>1</v>
      </c>
      <c r="D26" s="197"/>
      <c r="E26" s="197"/>
      <c r="F26" s="197"/>
      <c r="G26" s="197"/>
      <c r="H26" s="197"/>
      <c r="I26" s="62"/>
      <c r="J26" s="4"/>
      <c r="K26" s="4"/>
      <c r="L26" s="4"/>
      <c r="M26" s="4"/>
      <c r="N26" s="4"/>
      <c r="O26" s="5"/>
      <c r="P26" s="5"/>
    </row>
    <row r="27" spans="1:16" ht="15.5">
      <c r="A27" s="62"/>
      <c r="B27" s="62"/>
      <c r="C27" s="62" t="s">
        <v>67</v>
      </c>
      <c r="D27" s="62"/>
      <c r="E27" s="62"/>
      <c r="F27" s="62"/>
      <c r="G27" s="62"/>
      <c r="H27" s="62"/>
      <c r="I27" s="62"/>
      <c r="J27" s="3"/>
      <c r="K27" s="5"/>
      <c r="L27" s="5"/>
      <c r="M27" s="3"/>
      <c r="N27" s="3"/>
    </row>
    <row r="28" spans="1:16" ht="15.5">
      <c r="A28" s="65"/>
      <c r="B28" s="65" t="s">
        <v>3</v>
      </c>
      <c r="C28" s="62" t="s">
        <v>68</v>
      </c>
      <c r="D28" s="65" t="s">
        <v>13</v>
      </c>
      <c r="E28" s="65" t="s">
        <v>5</v>
      </c>
      <c r="F28" s="62" t="s">
        <v>7</v>
      </c>
      <c r="G28" s="65" t="s">
        <v>8</v>
      </c>
      <c r="H28" s="62"/>
      <c r="I28" s="62"/>
      <c r="J28" s="3"/>
      <c r="K28" s="5"/>
      <c r="L28" s="5"/>
      <c r="M28" s="3"/>
      <c r="N28" s="3"/>
    </row>
    <row r="29" spans="1:16" ht="15.5">
      <c r="A29" s="65" t="s">
        <v>2</v>
      </c>
      <c r="B29" s="65" t="s">
        <v>4</v>
      </c>
      <c r="C29" s="62"/>
      <c r="D29" s="65" t="s">
        <v>14</v>
      </c>
      <c r="E29" s="65" t="s">
        <v>6</v>
      </c>
      <c r="F29" s="62" t="s">
        <v>5</v>
      </c>
      <c r="G29" s="65" t="s">
        <v>9</v>
      </c>
      <c r="H29" s="62"/>
      <c r="I29" s="62"/>
      <c r="J29" s="3"/>
      <c r="K29" s="5"/>
      <c r="L29" s="5"/>
      <c r="M29" s="3"/>
      <c r="N29" s="3"/>
    </row>
    <row r="30" spans="1:16" ht="15.5">
      <c r="A30" s="66">
        <f>+'Asset aquisitions planned'!F10</f>
        <v>45170</v>
      </c>
      <c r="B30" s="67">
        <f>'Asset aquisitions planned'!B10</f>
        <v>405900</v>
      </c>
      <c r="C30" s="192"/>
      <c r="D30" s="191"/>
      <c r="E30" s="191"/>
      <c r="F30" s="192"/>
      <c r="G30" s="68">
        <f>B30</f>
        <v>405900</v>
      </c>
      <c r="H30" s="62"/>
      <c r="I30" s="62"/>
      <c r="J30" s="3"/>
      <c r="K30" s="5"/>
      <c r="L30" s="5"/>
      <c r="M30" s="3"/>
      <c r="N30" s="3"/>
    </row>
    <row r="31" spans="1:16" ht="15.5">
      <c r="A31" s="87">
        <v>45291</v>
      </c>
      <c r="B31" s="194">
        <f>B30</f>
        <v>405900</v>
      </c>
      <c r="C31" s="74">
        <f>(B31-'Asset aquisitions planned'!D10)/'Asset aquisitions planned'!F18</f>
        <v>2.5</v>
      </c>
      <c r="D31" s="72">
        <f>'Asset aquisitions planned'!C23</f>
        <v>19650</v>
      </c>
      <c r="E31" s="72">
        <f>D31*C31</f>
        <v>49125</v>
      </c>
      <c r="F31" s="72">
        <f>E31</f>
        <v>49125</v>
      </c>
      <c r="G31" s="72">
        <f>G30-F31</f>
        <v>356775</v>
      </c>
      <c r="H31" s="62"/>
      <c r="I31" s="64"/>
      <c r="J31" s="4"/>
      <c r="K31" s="4"/>
      <c r="L31" s="4"/>
      <c r="M31" s="3"/>
      <c r="N31" s="3"/>
    </row>
    <row r="32" spans="1:16" ht="15.5">
      <c r="A32" s="87">
        <v>45657</v>
      </c>
      <c r="B32" s="67">
        <f>B31</f>
        <v>405900</v>
      </c>
      <c r="C32" s="74">
        <f>C31</f>
        <v>2.5</v>
      </c>
      <c r="D32" s="72">
        <f>'Asset aquisitions planned'!C24</f>
        <v>56850</v>
      </c>
      <c r="E32" s="72">
        <f t="shared" ref="E32:E33" si="1">D32*C32</f>
        <v>142125</v>
      </c>
      <c r="F32" s="72">
        <f>E32+F31</f>
        <v>191250</v>
      </c>
      <c r="G32" s="72">
        <f>G30-F32</f>
        <v>214650</v>
      </c>
      <c r="H32" s="62"/>
      <c r="I32" s="64"/>
      <c r="J32" s="4"/>
      <c r="K32" s="4"/>
      <c r="L32" s="4"/>
      <c r="M32" s="3"/>
      <c r="N32" s="3"/>
    </row>
    <row r="33" spans="1:256" ht="15.5">
      <c r="A33" s="87">
        <v>46022</v>
      </c>
      <c r="B33" s="67">
        <f>B32</f>
        <v>405900</v>
      </c>
      <c r="C33" s="74">
        <f>C32</f>
        <v>2.5</v>
      </c>
      <c r="D33" s="72">
        <f>'Asset aquisitions planned'!C25</f>
        <v>54598</v>
      </c>
      <c r="E33" s="72">
        <f t="shared" si="1"/>
        <v>136495</v>
      </c>
      <c r="F33" s="72">
        <f>E33+F32</f>
        <v>327745</v>
      </c>
      <c r="G33" s="72">
        <f>G30-F33</f>
        <v>78155</v>
      </c>
      <c r="H33" s="62"/>
      <c r="I33" s="64"/>
      <c r="J33" s="4"/>
      <c r="K33" s="4"/>
      <c r="L33" s="4"/>
      <c r="M33" s="3"/>
      <c r="N33" s="3"/>
    </row>
    <row r="34" spans="1:256" ht="15.5">
      <c r="A34" s="87">
        <v>46387</v>
      </c>
      <c r="B34" s="67">
        <f>B33</f>
        <v>405900</v>
      </c>
      <c r="C34" s="74">
        <f>C33</f>
        <v>2.5</v>
      </c>
      <c r="D34" s="72">
        <f>'Asset aquisitions planned'!C26</f>
        <v>46850</v>
      </c>
      <c r="E34" s="72">
        <f>(B34-'Asset aquisitions planned'!D10-F33)</f>
        <v>72255</v>
      </c>
      <c r="F34" s="72">
        <f>E34+F33</f>
        <v>400000</v>
      </c>
      <c r="G34" s="72">
        <f>G30-F34</f>
        <v>5900</v>
      </c>
      <c r="H34" s="62"/>
      <c r="I34" s="107"/>
      <c r="J34" s="4"/>
      <c r="K34" s="4"/>
      <c r="L34" s="4"/>
      <c r="M34" s="3"/>
      <c r="N34" s="3"/>
    </row>
    <row r="35" spans="1:256" s="105" customFormat="1" ht="15.5">
      <c r="A35" s="99"/>
      <c r="B35" s="100"/>
      <c r="C35" s="101"/>
      <c r="D35" s="102"/>
      <c r="E35" s="103"/>
      <c r="F35" s="103"/>
      <c r="G35" s="103"/>
      <c r="H35" s="104"/>
      <c r="I35" s="104"/>
      <c r="J35" s="4"/>
      <c r="K35" s="4"/>
      <c r="L35" s="4"/>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3" customFormat="1" ht="15.5">
      <c r="A36" s="83"/>
      <c r="B36" s="82"/>
      <c r="C36" s="98"/>
      <c r="D36" s="20"/>
      <c r="E36" s="8"/>
      <c r="F36" s="8"/>
      <c r="G36" s="8"/>
      <c r="H36" s="4"/>
      <c r="I36" s="4"/>
      <c r="J36" s="4"/>
      <c r="K36" s="4"/>
      <c r="L36" s="4"/>
    </row>
    <row r="37" spans="1:256" ht="15.5">
      <c r="A37" s="4"/>
      <c r="B37" s="4"/>
      <c r="C37" s="4"/>
      <c r="D37" s="57">
        <f>SUM(D31:D35)</f>
        <v>177948</v>
      </c>
      <c r="E37" s="4"/>
      <c r="F37" s="4"/>
      <c r="G37" s="4"/>
      <c r="H37" s="4"/>
      <c r="I37" s="4"/>
      <c r="J37" s="4"/>
      <c r="K37" s="4"/>
      <c r="L37" s="4"/>
      <c r="M37" s="4"/>
      <c r="N37" s="4"/>
      <c r="O37" s="3"/>
      <c r="P37" s="3"/>
    </row>
    <row r="38" spans="1:256" ht="15.5">
      <c r="A38" s="4"/>
      <c r="B38" s="81"/>
      <c r="C38" s="4"/>
      <c r="D38" s="46"/>
      <c r="E38" s="4"/>
      <c r="F38" s="4"/>
      <c r="G38" s="4"/>
      <c r="H38" s="4"/>
      <c r="I38" s="4"/>
      <c r="J38" s="4"/>
      <c r="K38" s="4"/>
      <c r="L38" s="4"/>
      <c r="M38" s="4"/>
      <c r="N38" s="4"/>
      <c r="O38" s="3"/>
      <c r="P38" s="3"/>
    </row>
    <row r="39" spans="1:256" ht="15.5">
      <c r="A39" s="4"/>
      <c r="B39" s="4"/>
      <c r="C39" s="4"/>
      <c r="D39" s="4"/>
      <c r="E39" s="4"/>
      <c r="F39" s="4"/>
      <c r="G39" s="4"/>
      <c r="H39" s="57"/>
      <c r="I39" s="4"/>
      <c r="J39" s="4"/>
      <c r="K39" s="4"/>
      <c r="L39" s="4"/>
      <c r="M39" s="4"/>
      <c r="N39" s="4"/>
      <c r="O39" s="4"/>
      <c r="P39" s="4"/>
    </row>
    <row r="40" spans="1:256" ht="16.5" customHeight="1">
      <c r="I40" s="4"/>
      <c r="J40" s="4"/>
      <c r="K40" s="4"/>
      <c r="L40" s="4"/>
      <c r="M40" s="4"/>
      <c r="N40" s="4"/>
      <c r="O40" s="4"/>
      <c r="P40" s="6"/>
    </row>
    <row r="41" spans="1:256" ht="16.5" customHeight="1">
      <c r="I41" s="4"/>
      <c r="J41" s="4"/>
      <c r="K41" s="4"/>
      <c r="L41" s="4"/>
      <c r="M41" s="4"/>
      <c r="N41" s="4"/>
      <c r="O41" s="4"/>
      <c r="P41" s="6"/>
    </row>
    <row r="42" spans="1:256" ht="15.75" customHeight="1">
      <c r="I42" s="4"/>
      <c r="J42" s="4"/>
      <c r="K42" s="4"/>
      <c r="L42" s="7"/>
      <c r="M42" s="7"/>
      <c r="N42" s="7"/>
      <c r="O42" s="7"/>
      <c r="P42" s="5"/>
    </row>
    <row r="43" spans="1:256" ht="15.5">
      <c r="I43" s="4"/>
      <c r="J43" s="4"/>
      <c r="K43" s="4"/>
      <c r="L43" s="7"/>
      <c r="M43" s="7"/>
      <c r="N43" s="7"/>
      <c r="O43" s="7"/>
      <c r="P43" s="5"/>
    </row>
    <row r="44" spans="1:256" ht="15.5">
      <c r="I44" s="4"/>
      <c r="J44" s="4"/>
      <c r="K44" s="4"/>
      <c r="L44" s="7"/>
      <c r="M44" s="7"/>
      <c r="N44" s="7"/>
      <c r="O44" s="7"/>
      <c r="P44" s="5"/>
    </row>
    <row r="45" spans="1:256" ht="15.5">
      <c r="I45" s="8"/>
      <c r="J45" s="8"/>
      <c r="K45" s="3"/>
      <c r="L45" s="3"/>
      <c r="M45" s="4"/>
      <c r="N45" s="4"/>
      <c r="O45" s="4"/>
      <c r="P45" s="6"/>
    </row>
    <row r="46" spans="1:256" ht="15.5">
      <c r="I46" s="8"/>
      <c r="J46" s="8"/>
      <c r="K46" s="3"/>
      <c r="L46" s="3"/>
      <c r="M46" s="4"/>
      <c r="N46" s="4"/>
      <c r="O46" s="4"/>
      <c r="P46" s="6"/>
    </row>
    <row r="47" spans="1:256" ht="15.5">
      <c r="I47" s="8"/>
      <c r="J47" s="8"/>
      <c r="K47" s="3"/>
      <c r="L47" s="3"/>
      <c r="M47" s="4"/>
      <c r="N47" s="4"/>
      <c r="O47" s="4"/>
      <c r="P47" s="6"/>
    </row>
    <row r="48" spans="1:256" ht="15.5">
      <c r="I48" s="8"/>
      <c r="J48" s="8"/>
      <c r="K48" s="3"/>
      <c r="L48" s="3"/>
      <c r="M48" s="4"/>
      <c r="N48" s="4"/>
      <c r="O48" s="4"/>
      <c r="P48" s="6"/>
    </row>
    <row r="49" spans="5:16" ht="15.5">
      <c r="I49" s="8"/>
      <c r="J49" s="8"/>
      <c r="K49" s="3"/>
      <c r="L49" s="3"/>
      <c r="M49" s="4"/>
      <c r="N49" s="4"/>
      <c r="O49" s="4"/>
      <c r="P49" s="6"/>
    </row>
    <row r="50" spans="5:16" ht="15.5">
      <c r="I50" s="4"/>
      <c r="J50" s="4"/>
      <c r="K50" s="2"/>
      <c r="L50" s="4"/>
      <c r="M50" s="4"/>
      <c r="N50" s="4"/>
      <c r="O50" s="4"/>
      <c r="P50" s="6"/>
    </row>
    <row r="55" spans="5:16" ht="15.5">
      <c r="E55" s="20"/>
    </row>
    <row r="56" spans="5:16" ht="15.5">
      <c r="E56" s="21"/>
    </row>
  </sheetData>
  <mergeCells count="6">
    <mergeCell ref="C2:G2"/>
    <mergeCell ref="A1:H1"/>
    <mergeCell ref="A25:I25"/>
    <mergeCell ref="C26:H26"/>
    <mergeCell ref="A13:H13"/>
    <mergeCell ref="C14:G14"/>
  </mergeCells>
  <pageMargins left="0.7" right="0.7" top="0.75" bottom="0.75" header="0.3" footer="0.3"/>
  <pageSetup scale="84" orientation="landscape" horizontalDpi="4294967293" r:id="rId1"/>
  <rowBreaks count="1" manualBreakCount="1">
    <brk id="3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5"/>
  <sheetViews>
    <sheetView workbookViewId="0">
      <selection activeCell="D8" sqref="D8"/>
    </sheetView>
  </sheetViews>
  <sheetFormatPr defaultRowHeight="15.5"/>
  <cols>
    <col min="1" max="1" width="78" style="148" customWidth="1"/>
  </cols>
  <sheetData>
    <row r="1" spans="1:10" ht="25">
      <c r="A1" s="149" t="s">
        <v>102</v>
      </c>
    </row>
    <row r="3" spans="1:10" ht="20">
      <c r="A3" s="123" t="s">
        <v>103</v>
      </c>
    </row>
    <row r="5" spans="1:10" ht="52.5" customHeight="1">
      <c r="A5" s="151" t="s">
        <v>128</v>
      </c>
      <c r="B5" s="150"/>
      <c r="C5" s="150"/>
      <c r="D5" s="150"/>
      <c r="E5" s="150"/>
      <c r="F5" s="150"/>
      <c r="G5" s="150"/>
      <c r="H5" s="150"/>
      <c r="I5" s="150"/>
      <c r="J5" s="150"/>
    </row>
    <row r="8" spans="1:10" ht="20">
      <c r="A8" s="123" t="s">
        <v>104</v>
      </c>
    </row>
    <row r="10" spans="1:10" ht="55" customHeight="1">
      <c r="A10" s="153" t="s">
        <v>117</v>
      </c>
      <c r="B10" s="152"/>
      <c r="C10" s="152"/>
      <c r="D10" s="152"/>
      <c r="E10" s="152"/>
      <c r="F10" s="152"/>
      <c r="G10" s="152"/>
      <c r="H10" s="152"/>
      <c r="I10" s="152"/>
      <c r="J10" s="152"/>
    </row>
    <row r="13" spans="1:10" ht="20">
      <c r="A13" s="123" t="s">
        <v>105</v>
      </c>
    </row>
    <row r="15" spans="1:10" ht="74.150000000000006" customHeight="1">
      <c r="A15" s="114" t="s">
        <v>118</v>
      </c>
      <c r="B15" s="153"/>
      <c r="C15" s="153"/>
      <c r="D15" s="153"/>
      <c r="E15" s="153"/>
      <c r="F15" s="153"/>
      <c r="G15" s="153"/>
      <c r="H15" s="153"/>
      <c r="I15" s="153"/>
      <c r="J15" s="1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J40"/>
  <sheetViews>
    <sheetView topLeftCell="A19" workbookViewId="0">
      <selection activeCell="H33" sqref="H33"/>
    </sheetView>
  </sheetViews>
  <sheetFormatPr defaultRowHeight="14.5"/>
  <cols>
    <col min="1" max="1" width="7.81640625" customWidth="1"/>
    <col min="2" max="2" width="11.1796875" customWidth="1"/>
    <col min="3" max="3" width="13.453125" customWidth="1"/>
    <col min="4" max="4" width="11.453125" customWidth="1"/>
    <col min="5" max="5" width="14.81640625" customWidth="1"/>
  </cols>
  <sheetData>
    <row r="1" spans="1:10" ht="15.5">
      <c r="A1" s="202" t="str">
        <f>+pctb!C1</f>
        <v>FigMint  Consulting and Sales Inc</v>
      </c>
      <c r="B1" s="202"/>
      <c r="C1" s="202"/>
      <c r="D1" s="202"/>
      <c r="E1" s="202"/>
      <c r="F1" s="202"/>
      <c r="G1" s="202"/>
      <c r="H1" s="202"/>
      <c r="I1" s="202"/>
      <c r="J1" s="202"/>
    </row>
    <row r="2" spans="1:10" ht="15.75" customHeight="1">
      <c r="A2" s="201" t="s">
        <v>85</v>
      </c>
      <c r="B2" s="201"/>
      <c r="C2" s="201"/>
      <c r="D2" s="201"/>
      <c r="E2" s="201"/>
      <c r="F2" s="201"/>
      <c r="G2" s="201"/>
      <c r="H2" s="201"/>
      <c r="I2" s="201"/>
      <c r="J2" s="201"/>
    </row>
    <row r="3" spans="1:10" ht="15.75" customHeight="1">
      <c r="A3" s="90"/>
      <c r="B3" s="90"/>
      <c r="C3" s="90"/>
      <c r="D3" s="90"/>
      <c r="E3" s="90"/>
      <c r="F3" s="90"/>
      <c r="G3" s="90"/>
      <c r="H3" s="90"/>
      <c r="I3" s="90"/>
      <c r="J3" s="90"/>
    </row>
    <row r="5" spans="1:10" ht="22" customHeight="1">
      <c r="A5" s="203" t="s">
        <v>103</v>
      </c>
      <c r="B5" s="203"/>
      <c r="C5" s="203"/>
      <c r="D5" s="203"/>
      <c r="E5" s="203"/>
      <c r="F5" s="203"/>
      <c r="G5" s="203"/>
      <c r="H5" s="203"/>
      <c r="I5" s="203"/>
      <c r="J5" s="203"/>
    </row>
    <row r="7" spans="1:10" ht="15.5">
      <c r="B7" s="204" t="s">
        <v>40</v>
      </c>
      <c r="C7" s="205"/>
      <c r="D7" s="206"/>
      <c r="F7" s="207" t="s">
        <v>41</v>
      </c>
      <c r="G7" s="208"/>
      <c r="H7" s="209"/>
    </row>
    <row r="8" spans="1:10" s="26" customFormat="1" ht="15.5">
      <c r="C8" s="182"/>
      <c r="D8" s="183"/>
      <c r="F8" s="210"/>
      <c r="G8" s="211"/>
      <c r="H8" s="212"/>
    </row>
    <row r="10" spans="1:10">
      <c r="B10" t="s">
        <v>79</v>
      </c>
      <c r="E10" s="184"/>
    </row>
    <row r="11" spans="1:10">
      <c r="B11" t="s">
        <v>75</v>
      </c>
      <c r="E11" s="176"/>
    </row>
    <row r="12" spans="1:10">
      <c r="B12" t="s">
        <v>84</v>
      </c>
      <c r="E12" s="176"/>
    </row>
    <row r="13" spans="1:10">
      <c r="B13" t="s">
        <v>80</v>
      </c>
      <c r="E13" s="176"/>
    </row>
    <row r="14" spans="1:10">
      <c r="B14" t="s">
        <v>15</v>
      </c>
      <c r="E14" s="176"/>
    </row>
    <row r="15" spans="1:10">
      <c r="B15" t="s">
        <v>78</v>
      </c>
      <c r="E15" s="176"/>
    </row>
    <row r="16" spans="1:10">
      <c r="B16" t="s">
        <v>76</v>
      </c>
      <c r="E16" s="176"/>
    </row>
    <row r="17" spans="1:10">
      <c r="B17" t="s">
        <v>91</v>
      </c>
      <c r="E17" s="176"/>
    </row>
    <row r="18" spans="1:10">
      <c r="B18" t="s">
        <v>92</v>
      </c>
      <c r="C18" t="s">
        <v>119</v>
      </c>
      <c r="E18" s="185"/>
    </row>
    <row r="19" spans="1:10">
      <c r="B19" t="s">
        <v>93</v>
      </c>
      <c r="E19" s="176"/>
    </row>
    <row r="20" spans="1:10">
      <c r="E20" s="186"/>
    </row>
    <row r="21" spans="1:10">
      <c r="E21" s="43"/>
    </row>
    <row r="24" spans="1:10" s="113" customFormat="1" ht="23.5" customHeight="1">
      <c r="A24" s="213" t="s">
        <v>104</v>
      </c>
      <c r="B24" s="213"/>
      <c r="C24" s="213"/>
      <c r="D24" s="213"/>
      <c r="E24" s="213"/>
      <c r="F24" s="213"/>
      <c r="G24" s="213"/>
      <c r="H24" s="213"/>
      <c r="I24" s="213"/>
      <c r="J24" s="213"/>
    </row>
    <row r="26" spans="1:10" ht="15.5">
      <c r="B26" s="204" t="s">
        <v>40</v>
      </c>
      <c r="C26" s="205"/>
      <c r="D26" s="206"/>
      <c r="F26" s="207" t="s">
        <v>41</v>
      </c>
      <c r="G26" s="208"/>
      <c r="H26" s="209"/>
    </row>
    <row r="27" spans="1:10" s="26" customFormat="1" ht="15.5">
      <c r="C27" s="187"/>
      <c r="D27" s="188"/>
      <c r="F27" s="198"/>
      <c r="G27" s="199"/>
      <c r="H27" s="200"/>
    </row>
    <row r="29" spans="1:10">
      <c r="B29" t="s">
        <v>79</v>
      </c>
      <c r="E29" s="176"/>
    </row>
    <row r="30" spans="1:10">
      <c r="B30" t="s">
        <v>75</v>
      </c>
      <c r="E30" s="176"/>
    </row>
    <row r="31" spans="1:10">
      <c r="B31" t="s">
        <v>84</v>
      </c>
      <c r="E31" s="176"/>
    </row>
    <row r="32" spans="1:10">
      <c r="B32" t="s">
        <v>80</v>
      </c>
      <c r="E32" s="176"/>
    </row>
    <row r="33" spans="2:5">
      <c r="B33" t="s">
        <v>15</v>
      </c>
      <c r="E33" s="176"/>
    </row>
    <row r="34" spans="2:5">
      <c r="B34" t="s">
        <v>78</v>
      </c>
      <c r="E34" s="176"/>
    </row>
    <row r="35" spans="2:5">
      <c r="B35" t="s">
        <v>76</v>
      </c>
      <c r="E35" s="176"/>
    </row>
    <row r="36" spans="2:5">
      <c r="B36" t="s">
        <v>91</v>
      </c>
      <c r="E36" s="176"/>
    </row>
    <row r="37" spans="2:5">
      <c r="B37" t="s">
        <v>92</v>
      </c>
      <c r="C37" t="s">
        <v>119</v>
      </c>
      <c r="E37" s="176"/>
    </row>
    <row r="38" spans="2:5">
      <c r="B38" t="s">
        <v>93</v>
      </c>
      <c r="E38" s="185"/>
    </row>
    <row r="39" spans="2:5">
      <c r="E39" s="189"/>
    </row>
    <row r="40" spans="2:5">
      <c r="E40" s="43"/>
    </row>
  </sheetData>
  <mergeCells count="10">
    <mergeCell ref="F27:H27"/>
    <mergeCell ref="A2:J2"/>
    <mergeCell ref="A1:J1"/>
    <mergeCell ref="A5:J5"/>
    <mergeCell ref="B7:D7"/>
    <mergeCell ref="B26:D26"/>
    <mergeCell ref="F26:H26"/>
    <mergeCell ref="F8:H8"/>
    <mergeCell ref="F7:H7"/>
    <mergeCell ref="A24:J24"/>
  </mergeCells>
  <pageMargins left="0.7" right="0.7" top="0.75" bottom="0.75" header="0.3" footer="0.3"/>
  <pageSetup scale="90"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J18"/>
  <sheetViews>
    <sheetView topLeftCell="A4" workbookViewId="0">
      <selection activeCell="G13" sqref="G13"/>
    </sheetView>
  </sheetViews>
  <sheetFormatPr defaultRowHeight="14.5"/>
  <cols>
    <col min="3" max="3" width="12.54296875" customWidth="1"/>
    <col min="5" max="5" width="16.54296875" customWidth="1"/>
  </cols>
  <sheetData>
    <row r="1" spans="1:10" ht="15.5">
      <c r="A1" s="202" t="str">
        <f>+pctb!C1</f>
        <v>FigMint  Consulting and Sales Inc</v>
      </c>
      <c r="B1" s="202"/>
      <c r="C1" s="202"/>
      <c r="D1" s="202"/>
      <c r="E1" s="202"/>
      <c r="F1" s="202"/>
      <c r="G1" s="202"/>
      <c r="H1" s="202"/>
      <c r="I1" s="202"/>
      <c r="J1" s="202"/>
    </row>
    <row r="2" spans="1:10" ht="15.5">
      <c r="A2" s="201" t="s">
        <v>85</v>
      </c>
      <c r="B2" s="201"/>
      <c r="C2" s="201"/>
      <c r="D2" s="201"/>
      <c r="E2" s="201"/>
      <c r="F2" s="201"/>
      <c r="G2" s="201"/>
      <c r="H2" s="201"/>
      <c r="I2" s="201"/>
      <c r="J2" s="201"/>
    </row>
    <row r="4" spans="1:10" ht="26.5" customHeight="1">
      <c r="A4" s="213" t="s">
        <v>105</v>
      </c>
      <c r="B4" s="213"/>
      <c r="C4" s="213"/>
      <c r="D4" s="213"/>
      <c r="E4" s="213"/>
      <c r="F4" s="213"/>
      <c r="G4" s="213"/>
      <c r="H4" s="213"/>
      <c r="I4" s="213"/>
      <c r="J4" s="213"/>
    </row>
    <row r="5" spans="1:10">
      <c r="I5" s="10"/>
    </row>
    <row r="7" spans="1:10" ht="15.5">
      <c r="B7" s="204" t="s">
        <v>40</v>
      </c>
      <c r="C7" s="205"/>
      <c r="D7" s="206"/>
      <c r="F7" s="207" t="s">
        <v>41</v>
      </c>
      <c r="G7" s="208"/>
      <c r="H7" s="209"/>
    </row>
    <row r="8" spans="1:10" ht="15.5">
      <c r="C8" s="177"/>
      <c r="D8" s="178"/>
      <c r="F8" s="214"/>
      <c r="G8" s="215"/>
      <c r="H8" s="216"/>
    </row>
    <row r="11" spans="1:10">
      <c r="B11" t="s">
        <v>20</v>
      </c>
      <c r="E11" s="179"/>
    </row>
    <row r="12" spans="1:10">
      <c r="B12" t="s">
        <v>77</v>
      </c>
      <c r="E12" s="179"/>
    </row>
    <row r="13" spans="1:10">
      <c r="B13" t="s">
        <v>81</v>
      </c>
      <c r="E13" s="179"/>
    </row>
    <row r="14" spans="1:10">
      <c r="B14" t="s">
        <v>18</v>
      </c>
      <c r="E14" s="180"/>
    </row>
    <row r="15" spans="1:10">
      <c r="B15" t="s">
        <v>17</v>
      </c>
      <c r="E15" s="180"/>
    </row>
    <row r="16" spans="1:10">
      <c r="B16" t="s">
        <v>19</v>
      </c>
      <c r="E16" s="181"/>
    </row>
    <row r="17" spans="2:5">
      <c r="B17" t="s">
        <v>82</v>
      </c>
      <c r="E17" s="179"/>
    </row>
    <row r="18" spans="2:5">
      <c r="B18" t="s">
        <v>83</v>
      </c>
      <c r="E18" s="179"/>
    </row>
  </sheetData>
  <mergeCells count="6">
    <mergeCell ref="A4:J4"/>
    <mergeCell ref="B7:D7"/>
    <mergeCell ref="F7:H7"/>
    <mergeCell ref="F8:H8"/>
    <mergeCell ref="A1:J1"/>
    <mergeCell ref="A2: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4"/>
  <sheetViews>
    <sheetView topLeftCell="A25" workbookViewId="0">
      <selection activeCell="E27" sqref="E27"/>
    </sheetView>
  </sheetViews>
  <sheetFormatPr defaultRowHeight="14.5"/>
  <cols>
    <col min="1" max="1" width="10.453125" style="122" customWidth="1"/>
    <col min="2" max="2" width="43.54296875" style="79" customWidth="1"/>
    <col min="3" max="3" width="10.453125" style="141" customWidth="1"/>
    <col min="4" max="4" width="11.7265625" style="141" customWidth="1"/>
  </cols>
  <sheetData>
    <row r="1" spans="1:4" s="42" customFormat="1" ht="20">
      <c r="A1" s="170" t="s">
        <v>99</v>
      </c>
      <c r="B1" s="171"/>
      <c r="C1" s="172"/>
      <c r="D1" s="172"/>
    </row>
    <row r="2" spans="1:4">
      <c r="A2" s="116" t="s">
        <v>95</v>
      </c>
      <c r="B2" s="125" t="s">
        <v>96</v>
      </c>
      <c r="C2" s="117" t="s">
        <v>97</v>
      </c>
      <c r="D2" s="117" t="s">
        <v>98</v>
      </c>
    </row>
    <row r="3" spans="1:4">
      <c r="A3" s="118"/>
      <c r="B3" s="124"/>
      <c r="C3" s="133"/>
      <c r="D3" s="133"/>
    </row>
    <row r="4" spans="1:4">
      <c r="A4" s="119"/>
      <c r="B4" s="124"/>
      <c r="C4" s="135"/>
      <c r="D4" s="136"/>
    </row>
    <row r="5" spans="1:4">
      <c r="A5" s="119"/>
      <c r="B5" s="124"/>
      <c r="C5" s="136"/>
      <c r="D5" s="135"/>
    </row>
    <row r="6" spans="1:4">
      <c r="A6" s="118"/>
      <c r="B6" s="130"/>
      <c r="C6" s="133"/>
      <c r="D6" s="142"/>
    </row>
    <row r="7" spans="1:4">
      <c r="A7" s="119"/>
      <c r="B7" s="124"/>
      <c r="C7" s="136"/>
      <c r="D7" s="133"/>
    </row>
    <row r="8" spans="1:4">
      <c r="A8" s="118"/>
      <c r="B8" s="124"/>
      <c r="C8" s="134"/>
      <c r="D8" s="136"/>
    </row>
    <row r="9" spans="1:4">
      <c r="A9" s="118"/>
      <c r="B9" s="130"/>
      <c r="C9" s="133"/>
      <c r="D9" s="134"/>
    </row>
    <row r="10" spans="1:4">
      <c r="A10" s="119"/>
      <c r="B10" s="131"/>
      <c r="C10" s="136"/>
      <c r="D10" s="136"/>
    </row>
    <row r="11" spans="1:4">
      <c r="A11" s="119"/>
      <c r="B11" s="126"/>
      <c r="C11" s="136"/>
      <c r="D11" s="136"/>
    </row>
    <row r="12" spans="1:4">
      <c r="A12" s="118"/>
      <c r="B12" s="124"/>
      <c r="C12" s="142"/>
      <c r="D12" s="133"/>
    </row>
    <row r="13" spans="1:4">
      <c r="A13" s="119"/>
      <c r="B13" s="130"/>
      <c r="C13" s="136"/>
      <c r="D13" s="142"/>
    </row>
    <row r="14" spans="1:4">
      <c r="A14" s="118"/>
      <c r="B14" s="124"/>
      <c r="C14" s="133"/>
      <c r="D14" s="136"/>
    </row>
    <row r="15" spans="1:4">
      <c r="A15" s="120"/>
      <c r="B15" s="126"/>
      <c r="C15" s="137"/>
      <c r="D15" s="137"/>
    </row>
    <row r="16" spans="1:4">
      <c r="A16" s="119"/>
      <c r="B16" s="124"/>
      <c r="C16" s="143"/>
      <c r="D16" s="136"/>
    </row>
    <row r="17" spans="1:4">
      <c r="A17" s="119"/>
      <c r="B17" s="130"/>
      <c r="D17" s="143"/>
    </row>
    <row r="18" spans="1:4">
      <c r="A18" s="120"/>
      <c r="B18" s="130"/>
      <c r="C18" s="137"/>
      <c r="D18" s="137"/>
    </row>
    <row r="19" spans="1:4">
      <c r="A19" s="119"/>
      <c r="B19" s="124"/>
      <c r="C19" s="136"/>
      <c r="D19" s="137"/>
    </row>
    <row r="20" spans="1:4">
      <c r="A20" s="120"/>
      <c r="B20" s="124"/>
      <c r="C20" s="145"/>
      <c r="D20" s="137"/>
    </row>
    <row r="21" spans="1:4">
      <c r="A21" s="120"/>
      <c r="B21" s="124"/>
      <c r="C21" s="144"/>
      <c r="D21" s="136"/>
    </row>
    <row r="22" spans="1:4">
      <c r="A22" s="120"/>
      <c r="B22" s="131"/>
      <c r="C22" s="137"/>
      <c r="D22" s="137"/>
    </row>
    <row r="23" spans="1:4">
      <c r="A23" s="119"/>
      <c r="B23" s="126"/>
      <c r="C23" s="136"/>
      <c r="D23" s="136"/>
    </row>
    <row r="24" spans="1:4">
      <c r="A24" s="119"/>
      <c r="B24" s="124"/>
      <c r="C24" s="136"/>
      <c r="D24" s="136"/>
    </row>
    <row r="25" spans="1:4">
      <c r="A25" s="119"/>
      <c r="B25" s="130"/>
      <c r="C25" s="133"/>
      <c r="D25" s="133"/>
    </row>
    <row r="26" spans="1:4">
      <c r="A26" s="119"/>
      <c r="B26" s="124"/>
      <c r="C26" s="136"/>
      <c r="D26" s="136"/>
    </row>
    <row r="27" spans="1:4">
      <c r="A27" s="119"/>
      <c r="B27" s="127"/>
      <c r="C27" s="136"/>
      <c r="D27" s="136"/>
    </row>
    <row r="28" spans="1:4">
      <c r="A28" s="119"/>
      <c r="B28" s="124"/>
      <c r="C28" s="136"/>
      <c r="D28" s="136"/>
    </row>
    <row r="29" spans="1:4">
      <c r="A29" s="119"/>
      <c r="B29" s="124"/>
      <c r="C29" s="136"/>
      <c r="D29" s="136"/>
    </row>
    <row r="30" spans="1:4">
      <c r="A30" s="119"/>
      <c r="B30" s="124"/>
      <c r="C30" s="136"/>
      <c r="D30" s="136"/>
    </row>
    <row r="31" spans="1:4" ht="20">
      <c r="A31" s="173" t="s">
        <v>100</v>
      </c>
      <c r="B31" s="174"/>
      <c r="C31" s="175"/>
      <c r="D31" s="175"/>
    </row>
    <row r="32" spans="1:4" ht="20">
      <c r="A32" s="132"/>
      <c r="B32" s="124"/>
      <c r="C32" s="136"/>
      <c r="D32" s="136"/>
    </row>
    <row r="33" spans="1:7">
      <c r="A33" s="119"/>
      <c r="B33" s="124"/>
      <c r="C33" s="146"/>
      <c r="D33" s="133"/>
      <c r="G33" s="147"/>
    </row>
    <row r="34" spans="1:7">
      <c r="A34" s="119"/>
      <c r="B34" s="130"/>
      <c r="C34" s="136"/>
      <c r="D34" s="136"/>
    </row>
    <row r="35" spans="1:7">
      <c r="A35" s="119"/>
      <c r="B35" s="130"/>
      <c r="C35" s="133"/>
      <c r="D35" s="133"/>
    </row>
    <row r="36" spans="1:7">
      <c r="A36" s="119"/>
      <c r="B36" s="124"/>
      <c r="C36" s="136"/>
      <c r="D36" s="136"/>
    </row>
    <row r="37" spans="1:7">
      <c r="A37" s="119"/>
      <c r="B37" s="124"/>
      <c r="C37" s="136"/>
      <c r="D37" s="136"/>
    </row>
    <row r="38" spans="1:7">
      <c r="A38" s="119"/>
      <c r="B38" s="126"/>
      <c r="C38" s="137"/>
      <c r="D38" s="137"/>
    </row>
    <row r="39" spans="1:7">
      <c r="A39" s="120"/>
      <c r="B39" s="124"/>
      <c r="C39" s="138"/>
      <c r="D39" s="136"/>
    </row>
    <row r="40" spans="1:7">
      <c r="A40" s="120"/>
      <c r="B40" s="124"/>
      <c r="C40" s="138"/>
      <c r="D40" s="136"/>
    </row>
    <row r="41" spans="1:7">
      <c r="A41" s="120"/>
      <c r="B41" s="124"/>
      <c r="C41" s="138"/>
      <c r="D41" s="136"/>
    </row>
    <row r="42" spans="1:7">
      <c r="A42" s="120"/>
      <c r="B42" s="126"/>
      <c r="C42" s="137"/>
      <c r="D42" s="137"/>
    </row>
    <row r="43" spans="1:7">
      <c r="A43" s="121"/>
      <c r="B43" s="128"/>
      <c r="C43" s="139"/>
      <c r="D43" s="139"/>
    </row>
    <row r="44" spans="1:7">
      <c r="A44" s="121"/>
      <c r="B44" s="128"/>
      <c r="C44" s="139"/>
      <c r="D44" s="139"/>
    </row>
    <row r="45" spans="1:7">
      <c r="A45" s="121"/>
      <c r="B45" s="128"/>
      <c r="C45" s="139"/>
      <c r="D45" s="139"/>
    </row>
    <row r="46" spans="1:7">
      <c r="A46" s="121"/>
      <c r="B46" s="128"/>
      <c r="C46" s="139"/>
      <c r="D46" s="139"/>
    </row>
    <row r="47" spans="1:7">
      <c r="A47" s="121"/>
      <c r="B47" s="128"/>
      <c r="C47" s="139"/>
      <c r="D47" s="139"/>
    </row>
    <row r="48" spans="1:7">
      <c r="A48" s="121"/>
      <c r="B48" s="128"/>
      <c r="C48" s="139"/>
      <c r="D48" s="139"/>
    </row>
    <row r="49" spans="1:4">
      <c r="A49" s="121"/>
      <c r="B49" s="128"/>
      <c r="C49" s="139"/>
      <c r="D49" s="139"/>
    </row>
    <row r="50" spans="1:4">
      <c r="A50" s="121"/>
      <c r="B50" s="128"/>
      <c r="C50" s="139"/>
      <c r="D50" s="139"/>
    </row>
    <row r="51" spans="1:4">
      <c r="A51" s="121"/>
      <c r="B51" s="128"/>
      <c r="C51" s="139"/>
      <c r="D51" s="139"/>
    </row>
    <row r="52" spans="1:4">
      <c r="A52" s="121"/>
      <c r="B52" s="128"/>
      <c r="C52" s="139"/>
      <c r="D52" s="139"/>
    </row>
    <row r="53" spans="1:4">
      <c r="A53" s="115"/>
      <c r="B53" s="129"/>
      <c r="C53" s="140"/>
      <c r="D53" s="140"/>
    </row>
    <row r="54" spans="1:4">
      <c r="A54" s="115"/>
      <c r="B54" s="129"/>
      <c r="C54" s="140"/>
      <c r="D54" s="140"/>
    </row>
  </sheetData>
  <pageMargins left="0.7" right="0.7" top="0.75" bottom="0.75" header="0.3" footer="0.3"/>
  <pageSetup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J61"/>
  <sheetViews>
    <sheetView workbookViewId="0">
      <selection activeCell="A29" sqref="A29:F29"/>
    </sheetView>
  </sheetViews>
  <sheetFormatPr defaultRowHeight="14.5"/>
  <cols>
    <col min="1" max="1" width="36.54296875" customWidth="1"/>
    <col min="2" max="2" width="15.1796875" customWidth="1"/>
    <col min="3" max="4" width="13.453125" bestFit="1" customWidth="1"/>
    <col min="7" max="7" width="9.453125" bestFit="1" customWidth="1"/>
  </cols>
  <sheetData>
    <row r="1" spans="1:10">
      <c r="A1" s="161"/>
      <c r="B1" s="115"/>
      <c r="C1" s="115"/>
      <c r="D1" s="115"/>
      <c r="E1" s="115"/>
      <c r="F1" s="115"/>
      <c r="G1" s="115"/>
      <c r="H1" s="115"/>
      <c r="I1" s="115"/>
    </row>
    <row r="2" spans="1:10">
      <c r="A2" s="115"/>
      <c r="B2" s="115"/>
      <c r="C2" s="115"/>
      <c r="D2" s="115"/>
      <c r="E2" s="115"/>
      <c r="F2" s="115"/>
      <c r="G2" s="115"/>
      <c r="H2" s="115"/>
      <c r="I2" s="115"/>
    </row>
    <row r="3" spans="1:10">
      <c r="A3" s="115"/>
      <c r="B3" s="115"/>
      <c r="C3" s="115"/>
      <c r="D3" s="115"/>
      <c r="E3" s="115"/>
      <c r="F3" s="115"/>
      <c r="G3" s="115"/>
      <c r="H3" s="115"/>
      <c r="I3" s="115"/>
    </row>
    <row r="4" spans="1:10" s="1" customFormat="1" ht="27.65" customHeight="1">
      <c r="A4" s="217" t="s">
        <v>103</v>
      </c>
      <c r="B4" s="217"/>
      <c r="C4" s="217"/>
      <c r="D4" s="217"/>
      <c r="E4" s="217"/>
      <c r="F4" s="162"/>
      <c r="G4" s="162"/>
      <c r="H4" s="162"/>
      <c r="I4" s="162"/>
      <c r="J4" s="112"/>
    </row>
    <row r="5" spans="1:10" ht="15" customHeight="1">
      <c r="A5" s="163"/>
      <c r="B5" s="121"/>
      <c r="C5" s="121"/>
      <c r="D5" s="121"/>
      <c r="E5" s="121"/>
      <c r="F5" s="121"/>
      <c r="G5" s="115"/>
      <c r="H5" s="115"/>
      <c r="I5" s="115"/>
    </row>
    <row r="6" spans="1:10">
      <c r="A6" s="121"/>
      <c r="B6" s="121"/>
      <c r="C6" s="121"/>
      <c r="D6" s="121"/>
      <c r="E6" s="121"/>
      <c r="F6" s="121"/>
      <c r="G6" s="115"/>
      <c r="H6" s="115"/>
      <c r="I6" s="115"/>
    </row>
    <row r="7" spans="1:10">
      <c r="A7" s="121"/>
      <c r="B7" s="121"/>
      <c r="C7" s="121"/>
      <c r="D7" s="121"/>
      <c r="E7" s="121"/>
      <c r="F7" s="121"/>
      <c r="G7" s="115"/>
      <c r="H7" s="115"/>
      <c r="I7" s="115"/>
    </row>
    <row r="8" spans="1:10">
      <c r="A8" s="121"/>
      <c r="B8" s="121"/>
      <c r="C8" s="164"/>
      <c r="D8" s="121"/>
      <c r="E8" s="121"/>
      <c r="F8" s="121"/>
      <c r="G8" s="115"/>
      <c r="H8" s="115"/>
      <c r="I8" s="165"/>
    </row>
    <row r="9" spans="1:10">
      <c r="A9" s="121"/>
      <c r="B9" s="121"/>
      <c r="C9" s="164"/>
      <c r="D9" s="121"/>
      <c r="E9" s="121"/>
      <c r="F9" s="121"/>
      <c r="G9" s="115"/>
      <c r="H9" s="115"/>
      <c r="I9" s="115"/>
    </row>
    <row r="10" spans="1:10">
      <c r="A10" s="121"/>
      <c r="B10" s="121"/>
      <c r="C10" s="164"/>
      <c r="D10" s="121"/>
      <c r="E10" s="121"/>
      <c r="F10" s="121"/>
      <c r="G10" s="115"/>
      <c r="H10" s="115"/>
      <c r="I10" s="115"/>
    </row>
    <row r="11" spans="1:10">
      <c r="A11" s="121"/>
      <c r="B11" s="121"/>
      <c r="C11" s="121"/>
      <c r="D11" s="121"/>
      <c r="E11" s="121"/>
      <c r="F11" s="121"/>
      <c r="G11" s="115"/>
      <c r="H11" s="115"/>
      <c r="I11" s="115"/>
    </row>
    <row r="12" spans="1:10">
      <c r="A12" s="121"/>
      <c r="B12" s="121"/>
      <c r="C12" s="121"/>
      <c r="D12" s="121"/>
      <c r="E12" s="121"/>
      <c r="F12" s="121"/>
      <c r="G12" s="115"/>
      <c r="H12" s="115"/>
      <c r="I12" s="115"/>
    </row>
    <row r="13" spans="1:10">
      <c r="A13" s="121"/>
      <c r="B13" s="121"/>
      <c r="C13" s="121"/>
      <c r="D13" s="121"/>
      <c r="E13" s="121"/>
      <c r="F13" s="121"/>
      <c r="G13" s="115"/>
      <c r="H13" s="115"/>
      <c r="I13" s="115"/>
    </row>
    <row r="14" spans="1:10">
      <c r="A14" s="121"/>
      <c r="B14" s="164"/>
      <c r="C14" s="164"/>
      <c r="D14" s="121"/>
      <c r="E14" s="121"/>
      <c r="F14" s="121"/>
      <c r="G14" s="115"/>
      <c r="H14" s="115"/>
      <c r="I14" s="115"/>
    </row>
    <row r="15" spans="1:10">
      <c r="A15" s="121"/>
      <c r="B15" s="121"/>
      <c r="C15" s="164"/>
      <c r="D15" s="121"/>
      <c r="E15" s="121"/>
      <c r="F15" s="121"/>
      <c r="G15" s="115"/>
      <c r="H15" s="115"/>
      <c r="I15" s="115"/>
    </row>
    <row r="16" spans="1:10">
      <c r="A16" s="121"/>
      <c r="B16" s="121"/>
      <c r="C16" s="164"/>
      <c r="D16" s="121"/>
      <c r="E16" s="121"/>
      <c r="F16" s="121"/>
      <c r="G16" s="115"/>
      <c r="H16" s="115"/>
      <c r="I16" s="115"/>
    </row>
    <row r="17" spans="1:10">
      <c r="A17" s="121"/>
      <c r="B17" s="121"/>
      <c r="C17" s="121"/>
      <c r="D17" s="164"/>
      <c r="E17" s="121"/>
      <c r="F17" s="121"/>
      <c r="G17" s="115"/>
      <c r="H17" s="115"/>
      <c r="I17" s="115"/>
    </row>
    <row r="18" spans="1:10">
      <c r="A18" s="121"/>
      <c r="B18" s="121"/>
      <c r="C18" s="121"/>
      <c r="D18" s="164"/>
      <c r="E18" s="121"/>
      <c r="F18" s="121"/>
      <c r="G18" s="115"/>
      <c r="H18" s="115"/>
      <c r="I18" s="115"/>
    </row>
    <row r="19" spans="1:10">
      <c r="A19" s="121"/>
      <c r="B19" s="121"/>
      <c r="C19" s="121"/>
      <c r="D19" s="121"/>
      <c r="E19" s="121"/>
      <c r="F19" s="121"/>
      <c r="G19" s="115"/>
      <c r="H19" s="115"/>
      <c r="I19" s="115"/>
    </row>
    <row r="20" spans="1:10">
      <c r="A20" s="121"/>
      <c r="B20" s="121"/>
      <c r="C20" s="121"/>
      <c r="D20" s="121"/>
      <c r="E20" s="121"/>
      <c r="F20" s="121"/>
      <c r="G20" s="115"/>
      <c r="H20" s="115"/>
      <c r="I20" s="115"/>
    </row>
    <row r="21" spans="1:10">
      <c r="A21" s="121"/>
      <c r="B21" s="121"/>
      <c r="C21" s="121"/>
      <c r="D21" s="121"/>
      <c r="E21" s="121"/>
      <c r="F21" s="121"/>
      <c r="G21" s="115"/>
      <c r="H21" s="115"/>
      <c r="I21" s="115"/>
    </row>
    <row r="22" spans="1:10">
      <c r="A22" s="121"/>
      <c r="B22" s="121"/>
      <c r="C22" s="164"/>
      <c r="D22" s="121"/>
      <c r="E22" s="121"/>
      <c r="F22" s="121"/>
      <c r="G22" s="115"/>
      <c r="H22" s="115"/>
      <c r="I22" s="115"/>
    </row>
    <row r="23" spans="1:10">
      <c r="A23" s="121"/>
      <c r="B23" s="121"/>
      <c r="C23" s="164"/>
      <c r="D23" s="121"/>
      <c r="E23" s="121"/>
      <c r="F23" s="121"/>
      <c r="G23" s="115"/>
      <c r="H23" s="115"/>
      <c r="I23" s="115"/>
    </row>
    <row r="24" spans="1:10">
      <c r="A24" s="121"/>
      <c r="B24" s="121"/>
      <c r="C24" s="121"/>
      <c r="D24" s="164"/>
      <c r="E24" s="121"/>
      <c r="F24" s="121"/>
      <c r="G24" s="115"/>
      <c r="H24" s="115"/>
      <c r="I24" s="115"/>
    </row>
    <row r="25" spans="1:10">
      <c r="A25" s="121"/>
      <c r="B25" s="121"/>
      <c r="C25" s="121"/>
      <c r="D25" s="121"/>
      <c r="E25" s="121"/>
      <c r="F25" s="121"/>
      <c r="G25" s="115"/>
      <c r="H25" s="115"/>
      <c r="I25" s="166"/>
    </row>
    <row r="26" spans="1:10">
      <c r="A26" s="121"/>
      <c r="B26" s="121"/>
      <c r="C26" s="121"/>
      <c r="D26" s="121"/>
      <c r="E26" s="121"/>
      <c r="F26" s="121"/>
      <c r="G26" s="115"/>
      <c r="H26" s="115"/>
      <c r="I26" s="115"/>
    </row>
    <row r="27" spans="1:10">
      <c r="A27" s="121"/>
      <c r="B27" s="121"/>
      <c r="C27" s="121"/>
      <c r="D27" s="121"/>
      <c r="E27" s="121"/>
      <c r="F27" s="121"/>
      <c r="G27" s="115"/>
      <c r="H27" s="115"/>
      <c r="I27" s="115"/>
    </row>
    <row r="28" spans="1:10">
      <c r="A28" s="115"/>
      <c r="B28" s="115"/>
      <c r="C28" s="115"/>
      <c r="D28" s="115"/>
      <c r="E28" s="115"/>
      <c r="F28" s="115"/>
      <c r="G28" s="115"/>
      <c r="H28" s="115"/>
      <c r="I28" s="115"/>
    </row>
    <row r="29" spans="1:10" ht="25.5" customHeight="1">
      <c r="A29" s="217" t="s">
        <v>104</v>
      </c>
      <c r="B29" s="217"/>
      <c r="C29" s="217"/>
      <c r="D29" s="217"/>
      <c r="E29" s="217"/>
      <c r="F29" s="217"/>
      <c r="G29" s="167"/>
      <c r="H29" s="167"/>
      <c r="I29" s="167"/>
      <c r="J29" s="106"/>
    </row>
    <row r="30" spans="1:10">
      <c r="A30" s="163"/>
      <c r="B30" s="121"/>
      <c r="C30" s="121"/>
      <c r="D30" s="121"/>
      <c r="E30" s="121"/>
      <c r="F30" s="121"/>
      <c r="G30" s="115"/>
      <c r="H30" s="115"/>
      <c r="I30" s="115"/>
    </row>
    <row r="31" spans="1:10">
      <c r="A31" s="121"/>
      <c r="B31" s="121"/>
      <c r="C31" s="121"/>
      <c r="D31" s="121"/>
      <c r="E31" s="121"/>
      <c r="F31" s="121"/>
      <c r="G31" s="115"/>
      <c r="H31" s="115"/>
      <c r="I31" s="115"/>
    </row>
    <row r="32" spans="1:10">
      <c r="A32" s="121"/>
      <c r="B32" s="121"/>
      <c r="C32" s="121"/>
      <c r="D32" s="121"/>
      <c r="E32" s="121"/>
      <c r="F32" s="121"/>
      <c r="G32" s="115"/>
      <c r="H32" s="115"/>
      <c r="I32" s="115"/>
    </row>
    <row r="33" spans="1:9">
      <c r="A33" s="121"/>
      <c r="B33" s="121"/>
      <c r="C33" s="164"/>
      <c r="D33" s="121"/>
      <c r="E33" s="121"/>
      <c r="F33" s="121"/>
      <c r="G33" s="115"/>
      <c r="H33" s="115"/>
      <c r="I33" s="115"/>
    </row>
    <row r="34" spans="1:9">
      <c r="A34" s="121"/>
      <c r="B34" s="121"/>
      <c r="C34" s="164"/>
      <c r="D34" s="121"/>
      <c r="E34" s="121"/>
      <c r="F34" s="121"/>
      <c r="G34" s="115"/>
      <c r="H34" s="115"/>
      <c r="I34" s="115"/>
    </row>
    <row r="35" spans="1:9">
      <c r="A35" s="121"/>
      <c r="B35" s="121"/>
      <c r="C35" s="164"/>
      <c r="D35" s="121"/>
      <c r="E35" s="121"/>
      <c r="F35" s="121"/>
      <c r="G35" s="115"/>
      <c r="H35" s="115"/>
      <c r="I35" s="115"/>
    </row>
    <row r="36" spans="1:9">
      <c r="A36" s="121"/>
      <c r="B36" s="121"/>
      <c r="C36" s="121"/>
      <c r="D36" s="121"/>
      <c r="E36" s="121"/>
      <c r="F36" s="121"/>
      <c r="G36" s="115"/>
      <c r="H36" s="115"/>
      <c r="I36" s="115"/>
    </row>
    <row r="37" spans="1:9">
      <c r="A37" s="121"/>
      <c r="B37" s="121"/>
      <c r="C37" s="121"/>
      <c r="D37" s="121"/>
      <c r="E37" s="121"/>
      <c r="F37" s="121"/>
      <c r="G37" s="115"/>
      <c r="H37" s="115"/>
      <c r="I37" s="115"/>
    </row>
    <row r="38" spans="1:9">
      <c r="A38" s="121"/>
      <c r="B38" s="121"/>
      <c r="C38" s="121"/>
      <c r="D38" s="121"/>
      <c r="E38" s="121"/>
      <c r="F38" s="121"/>
      <c r="G38" s="115"/>
      <c r="H38" s="115"/>
      <c r="I38" s="115"/>
    </row>
    <row r="39" spans="1:9">
      <c r="A39" s="121"/>
      <c r="B39" s="164"/>
      <c r="C39" s="164"/>
      <c r="D39" s="121"/>
      <c r="E39" s="121"/>
      <c r="F39" s="121"/>
      <c r="G39" s="115"/>
      <c r="H39" s="115"/>
      <c r="I39" s="115"/>
    </row>
    <row r="40" spans="1:9">
      <c r="A40" s="43"/>
      <c r="B40" s="43"/>
      <c r="C40" s="45"/>
      <c r="D40" s="43"/>
      <c r="E40" s="43"/>
      <c r="F40" s="43"/>
    </row>
    <row r="41" spans="1:9">
      <c r="A41" s="43"/>
      <c r="B41" s="43"/>
      <c r="C41" s="45"/>
      <c r="D41" s="43"/>
      <c r="E41" s="43"/>
      <c r="F41" s="43"/>
    </row>
    <row r="42" spans="1:9">
      <c r="A42" s="43"/>
      <c r="B42" s="43"/>
      <c r="C42" s="43"/>
      <c r="D42" s="45"/>
      <c r="E42" s="43"/>
      <c r="F42" s="43"/>
    </row>
    <row r="43" spans="1:9">
      <c r="A43" s="43"/>
      <c r="B43" s="43"/>
      <c r="C43" s="43"/>
      <c r="D43" s="45"/>
      <c r="E43" s="43"/>
      <c r="F43" s="43"/>
    </row>
    <row r="44" spans="1:9">
      <c r="A44" s="43"/>
      <c r="B44" s="43"/>
      <c r="C44" s="43"/>
      <c r="D44" s="43"/>
      <c r="E44" s="43"/>
      <c r="F44" s="43"/>
    </row>
    <row r="45" spans="1:9">
      <c r="A45" s="43"/>
      <c r="B45" s="43"/>
      <c r="C45" s="43"/>
      <c r="D45" s="43"/>
      <c r="E45" s="43"/>
      <c r="F45" s="43"/>
    </row>
    <row r="46" spans="1:9">
      <c r="A46" s="43"/>
      <c r="B46" s="43"/>
      <c r="C46" s="43"/>
      <c r="D46" s="43"/>
      <c r="E46" s="43"/>
      <c r="F46" s="43"/>
    </row>
    <row r="47" spans="1:9">
      <c r="A47" s="43"/>
      <c r="B47" s="43"/>
      <c r="C47" s="45"/>
      <c r="D47" s="43"/>
      <c r="E47" s="43"/>
      <c r="F47" s="43"/>
    </row>
    <row r="48" spans="1:9">
      <c r="A48" s="43"/>
      <c r="B48" s="43"/>
      <c r="C48" s="45"/>
      <c r="D48" s="43"/>
      <c r="E48" s="43"/>
      <c r="F48" s="43"/>
    </row>
    <row r="49" spans="1:9">
      <c r="A49" s="43"/>
      <c r="B49" s="43"/>
      <c r="C49" s="43"/>
      <c r="D49" s="45"/>
      <c r="E49" s="43"/>
      <c r="F49" s="43"/>
    </row>
    <row r="50" spans="1:9">
      <c r="A50" s="43"/>
      <c r="B50" s="43"/>
      <c r="C50" s="43"/>
      <c r="D50" s="43"/>
      <c r="E50" s="43"/>
      <c r="F50" s="43"/>
    </row>
    <row r="51" spans="1:9">
      <c r="A51" s="43"/>
      <c r="B51" s="43"/>
      <c r="C51" s="43"/>
      <c r="D51" s="160"/>
      <c r="E51" s="43"/>
      <c r="F51" s="43"/>
    </row>
    <row r="52" spans="1:9">
      <c r="A52" s="43"/>
      <c r="B52" s="43"/>
      <c r="C52" s="43"/>
      <c r="D52" s="43"/>
      <c r="E52" s="43"/>
      <c r="F52" s="43"/>
    </row>
    <row r="61" spans="1:9">
      <c r="G61" s="10"/>
      <c r="I61" s="9"/>
    </row>
  </sheetData>
  <mergeCells count="2">
    <mergeCell ref="A29:F29"/>
    <mergeCell ref="A4:E4"/>
  </mergeCells>
  <pageMargins left="0.7" right="0.7" top="0.75" bottom="0.75" header="0.3" footer="0.3"/>
  <pageSetup scale="84" orientation="portrait" horizontalDpi="4294967294" r:id="rId1"/>
  <rowBreaks count="1" manualBreakCount="1">
    <brk id="52"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Project Information</vt:lpstr>
      <vt:lpstr>pctb</vt:lpstr>
      <vt:lpstr>Asset aquisitions planned</vt:lpstr>
      <vt:lpstr>dep'n</vt:lpstr>
      <vt:lpstr>financing options</vt:lpstr>
      <vt:lpstr>financing options pt 2</vt:lpstr>
      <vt:lpstr>financing options pt 3</vt:lpstr>
      <vt:lpstr>Journal entries</vt:lpstr>
      <vt:lpstr>partial balance sheets pt 2</vt:lpstr>
      <vt:lpstr>partial balance sheets pt 3</vt:lpstr>
      <vt:lpstr>ratios solutions</vt:lpstr>
      <vt:lpstr>depreciation formulas</vt:lpstr>
      <vt:lpstr>partial bal sheet formulas pt 2</vt:lpstr>
      <vt:lpstr>partial bal sheet formula pt 3</vt:lpstr>
      <vt:lpstr>ratios formulas</vt:lpstr>
      <vt:lpstr>'dep''n'!Print_Area</vt:lpstr>
    </vt:vector>
  </TitlesOfParts>
  <Company>WSU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Peuly</cp:lastModifiedBy>
  <cp:lastPrinted>2018-11-05T22:46:01Z</cp:lastPrinted>
  <dcterms:created xsi:type="dcterms:W3CDTF">2012-07-10T03:37:14Z</dcterms:created>
  <dcterms:modified xsi:type="dcterms:W3CDTF">2019-04-10T20:43:59Z</dcterms:modified>
</cp:coreProperties>
</file>